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19200" windowHeight="10860" tabRatio="859"/>
  </bookViews>
  <sheets>
    <sheet name="Classification " sheetId="14" r:id="rId1"/>
    <sheet name="covenant" sheetId="32" state="hidden" r:id="rId2"/>
    <sheet name="OD_Turnover " sheetId="31" state="hidden" r:id="rId3"/>
    <sheet name="Sheet1" sheetId="13" state="hidden" r:id="rId4"/>
    <sheet name="Worst Case" sheetId="2" state="hidden" r:id="rId5"/>
    <sheet name="Credit Expiration" sheetId="4" state="hidden" r:id="rId6"/>
    <sheet name="fs" sheetId="5" state="hidden" r:id="rId7"/>
    <sheet name="CDR" sheetId="15" state="hidden" r:id="rId8"/>
    <sheet name="SICR" sheetId="18" state="hidden" r:id="rId9"/>
    <sheet name="follow up" sheetId="20" state="hidden" r:id="rId10"/>
    <sheet name="Groups" sheetId="9" state="hidden" r:id="rId11"/>
    <sheet name="Pivot Groups" sheetId="25" state="hidden" r:id="rId12"/>
    <sheet name="last classification" sheetId="8" state="hidden" r:id="rId13"/>
    <sheet name="6 sigma" sheetId="6" state="hidden" r:id="rId14"/>
    <sheet name="Special Cases" sheetId="17" state="hidden" r:id="rId15"/>
    <sheet name="Rescheduling" sheetId="26" state="hidden" r:id="rId16"/>
    <sheet name="Restructuring" sheetId="27" state="hidden" r:id="rId17"/>
    <sheet name="closed Facilities" sheetId="28" state="hidden" r:id="rId18"/>
  </sheets>
  <definedNames>
    <definedName name="_xlnm._FilterDatabase" localSheetId="13" hidden="1">'6 sigma'!$A$1:$J$319</definedName>
    <definedName name="_xlnm._FilterDatabase" localSheetId="0" hidden="1">'Classification '!$B$1:$U$150</definedName>
    <definedName name="_xlnm._FilterDatabase" localSheetId="17" hidden="1">'closed Facilities'!$A$1:$B$1</definedName>
    <definedName name="_xlnm._FilterDatabase" localSheetId="5" hidden="1">'Credit Expiration'!$A$1:$D$189</definedName>
    <definedName name="_xlnm._FilterDatabase" localSheetId="12" hidden="1">'last classification'!$A$1:$V$193</definedName>
    <definedName name="_xlnm._FilterDatabase" localSheetId="4" hidden="1">'Worst Case'!$A$1:$C$189</definedName>
    <definedName name="Acc" localSheetId="0">#REF!</definedName>
    <definedName name="Acc" localSheetId="12">'last classification'!$A$1:$G$1</definedName>
    <definedName name="Acc" localSheetId="8">#REF!</definedName>
    <definedName name="Acc" localSheetId="14">#REF!</definedName>
    <definedName name="Acc">#REF!</definedName>
    <definedName name="no">CDR!$D:$D</definedName>
    <definedName name="x">#REF!</definedName>
  </definedNames>
  <calcPr calcId="162913"/>
  <pivotCaches>
    <pivotCache cacheId="0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2" i="5"/>
  <c r="C149" i="2"/>
  <c r="C148" i="2"/>
  <c r="F282" i="6" l="1"/>
  <c r="G282" i="6"/>
  <c r="H282" i="6"/>
  <c r="I282" i="6" s="1"/>
  <c r="K282" i="6" s="1"/>
  <c r="F283" i="6"/>
  <c r="G283" i="6"/>
  <c r="F284" i="6"/>
  <c r="G284" i="6" s="1"/>
  <c r="F285" i="6"/>
  <c r="G285" i="6" s="1"/>
  <c r="H285" i="6"/>
  <c r="F286" i="6"/>
  <c r="G286" i="6" s="1"/>
  <c r="H286" i="6"/>
  <c r="I286" i="6" s="1"/>
  <c r="K286" i="6" s="1"/>
  <c r="F287" i="6"/>
  <c r="G287" i="6"/>
  <c r="H287" i="6"/>
  <c r="I287" i="6" s="1"/>
  <c r="K287" i="6" s="1"/>
  <c r="F288" i="6"/>
  <c r="G288" i="6" s="1"/>
  <c r="H288" i="6"/>
  <c r="F289" i="6"/>
  <c r="G289" i="6" s="1"/>
  <c r="F290" i="6"/>
  <c r="G290" i="6" s="1"/>
  <c r="F291" i="6"/>
  <c r="G291" i="6"/>
  <c r="H291" i="6"/>
  <c r="I291" i="6" s="1"/>
  <c r="K291" i="6" s="1"/>
  <c r="F292" i="6"/>
  <c r="G292" i="6" s="1"/>
  <c r="F293" i="6"/>
  <c r="G293" i="6" s="1"/>
  <c r="F294" i="6"/>
  <c r="G294" i="6" s="1"/>
  <c r="H294" i="6"/>
  <c r="I294" i="6" s="1"/>
  <c r="K294" i="6" s="1"/>
  <c r="F295" i="6"/>
  <c r="G295" i="6"/>
  <c r="H295" i="6"/>
  <c r="I295" i="6" s="1"/>
  <c r="K295" i="6" s="1"/>
  <c r="F296" i="6"/>
  <c r="G296" i="6" s="1"/>
  <c r="H296" i="6"/>
  <c r="F297" i="6"/>
  <c r="G297" i="6" s="1"/>
  <c r="H297" i="6"/>
  <c r="F298" i="6"/>
  <c r="G298" i="6" s="1"/>
  <c r="H298" i="6"/>
  <c r="F299" i="6"/>
  <c r="G299" i="6"/>
  <c r="H299" i="6"/>
  <c r="I299" i="6" s="1"/>
  <c r="K299" i="6" s="1"/>
  <c r="J299" i="6" s="1"/>
  <c r="F300" i="6"/>
  <c r="G300" i="6" s="1"/>
  <c r="H300" i="6"/>
  <c r="F301" i="6"/>
  <c r="G301" i="6" s="1"/>
  <c r="F302" i="6"/>
  <c r="G302" i="6" s="1"/>
  <c r="F303" i="6"/>
  <c r="G303" i="6"/>
  <c r="F304" i="6"/>
  <c r="G304" i="6" s="1"/>
  <c r="H304" i="6"/>
  <c r="F305" i="6"/>
  <c r="G305" i="6" s="1"/>
  <c r="F306" i="6"/>
  <c r="G306" i="6" s="1"/>
  <c r="F307" i="6"/>
  <c r="G307" i="6"/>
  <c r="H307" i="6"/>
  <c r="I307" i="6" s="1"/>
  <c r="K307" i="6" s="1"/>
  <c r="J307" i="6" s="1"/>
  <c r="F308" i="6"/>
  <c r="G308" i="6" s="1"/>
  <c r="H308" i="6"/>
  <c r="F309" i="6"/>
  <c r="G309" i="6" s="1"/>
  <c r="F310" i="6"/>
  <c r="G310" i="6" s="1"/>
  <c r="H310" i="6"/>
  <c r="I310" i="6" s="1"/>
  <c r="K310" i="6" s="1"/>
  <c r="F311" i="6"/>
  <c r="G311" i="6"/>
  <c r="H311" i="6"/>
  <c r="I311" i="6" s="1"/>
  <c r="K311" i="6" s="1"/>
  <c r="J311" i="6" s="1"/>
  <c r="F312" i="6"/>
  <c r="G312" i="6" s="1"/>
  <c r="H312" i="6"/>
  <c r="F313" i="6"/>
  <c r="G313" i="6" s="1"/>
  <c r="H313" i="6"/>
  <c r="F314" i="6"/>
  <c r="G314" i="6" s="1"/>
  <c r="F315" i="6"/>
  <c r="G315" i="6"/>
  <c r="F316" i="6"/>
  <c r="G316" i="6" s="1"/>
  <c r="H316" i="6"/>
  <c r="F317" i="6"/>
  <c r="G317" i="6" s="1"/>
  <c r="H317" i="6"/>
  <c r="I317" i="6" s="1"/>
  <c r="K317" i="6" s="1"/>
  <c r="F318" i="6"/>
  <c r="G318" i="6" s="1"/>
  <c r="F319" i="6"/>
  <c r="G319" i="6"/>
  <c r="H319" i="6"/>
  <c r="I319" i="6" s="1"/>
  <c r="K319" i="6" s="1"/>
  <c r="J319" i="6" s="1"/>
  <c r="F3" i="6"/>
  <c r="G3" i="6"/>
  <c r="H3" i="6"/>
  <c r="I3" i="6" s="1"/>
  <c r="K3" i="6" s="1"/>
  <c r="F4" i="6"/>
  <c r="G4" i="6"/>
  <c r="F5" i="6"/>
  <c r="G5" i="6"/>
  <c r="H5" i="6"/>
  <c r="I5" i="6" s="1"/>
  <c r="K5" i="6" s="1"/>
  <c r="F6" i="6"/>
  <c r="G6" i="6" s="1"/>
  <c r="H6" i="6"/>
  <c r="I6" i="6" s="1"/>
  <c r="K6" i="6" s="1"/>
  <c r="F7" i="6"/>
  <c r="G7" i="6"/>
  <c r="H7" i="6"/>
  <c r="I7" i="6" s="1"/>
  <c r="K7" i="6" s="1"/>
  <c r="J7" i="6" s="1"/>
  <c r="F8" i="6"/>
  <c r="G8" i="6"/>
  <c r="H8" i="6"/>
  <c r="F9" i="6"/>
  <c r="G9" i="6"/>
  <c r="F10" i="6"/>
  <c r="G10" i="6" s="1"/>
  <c r="H10" i="6"/>
  <c r="I10" i="6" s="1"/>
  <c r="K10" i="6" s="1"/>
  <c r="F11" i="6"/>
  <c r="G11" i="6" s="1"/>
  <c r="H11" i="6"/>
  <c r="I11" i="6" s="1"/>
  <c r="K11" i="6" s="1"/>
  <c r="F12" i="6"/>
  <c r="G12" i="6"/>
  <c r="F13" i="6"/>
  <c r="G13" i="6" s="1"/>
  <c r="F14" i="6"/>
  <c r="G14" i="6" s="1"/>
  <c r="H14" i="6"/>
  <c r="F15" i="6"/>
  <c r="G15" i="6" s="1"/>
  <c r="H15" i="6"/>
  <c r="I15" i="6" s="1"/>
  <c r="K15" i="6" s="1"/>
  <c r="F16" i="6"/>
  <c r="G16" i="6"/>
  <c r="F17" i="6"/>
  <c r="G17" i="6" s="1"/>
  <c r="H17" i="6"/>
  <c r="F18" i="6"/>
  <c r="G18" i="6" s="1"/>
  <c r="F19" i="6"/>
  <c r="G19" i="6" s="1"/>
  <c r="H19" i="6"/>
  <c r="I19" i="6" s="1"/>
  <c r="K19" i="6" s="1"/>
  <c r="F20" i="6"/>
  <c r="G20" i="6"/>
  <c r="H20" i="6"/>
  <c r="F21" i="6"/>
  <c r="G21" i="6" s="1"/>
  <c r="H21" i="6"/>
  <c r="F22" i="6"/>
  <c r="G22" i="6" s="1"/>
  <c r="H22" i="6"/>
  <c r="F23" i="6"/>
  <c r="G23" i="6" s="1"/>
  <c r="F24" i="6"/>
  <c r="G24" i="6"/>
  <c r="F25" i="6"/>
  <c r="G25" i="6" s="1"/>
  <c r="H25" i="6"/>
  <c r="F26" i="6"/>
  <c r="G26" i="6" s="1"/>
  <c r="F27" i="6"/>
  <c r="G27" i="6" s="1"/>
  <c r="H27" i="6"/>
  <c r="F28" i="6"/>
  <c r="G28" i="6"/>
  <c r="F29" i="6"/>
  <c r="G29" i="6" s="1"/>
  <c r="H29" i="6"/>
  <c r="F30" i="6"/>
  <c r="G30" i="6" s="1"/>
  <c r="H30" i="6"/>
  <c r="F31" i="6"/>
  <c r="G31" i="6" s="1"/>
  <c r="F32" i="6"/>
  <c r="G32" i="6"/>
  <c r="H32" i="6"/>
  <c r="I32" i="6" s="1"/>
  <c r="K32" i="6" s="1"/>
  <c r="F33" i="6"/>
  <c r="G33" i="6" s="1"/>
  <c r="H33" i="6"/>
  <c r="F34" i="6"/>
  <c r="G34" i="6" s="1"/>
  <c r="H34" i="6"/>
  <c r="I34" i="6" s="1"/>
  <c r="K34" i="6" s="1"/>
  <c r="F35" i="6"/>
  <c r="G35" i="6" s="1"/>
  <c r="H35" i="6"/>
  <c r="F36" i="6"/>
  <c r="G36" i="6"/>
  <c r="H36" i="6"/>
  <c r="F37" i="6"/>
  <c r="G37" i="6" s="1"/>
  <c r="H37" i="6"/>
  <c r="I37" i="6" s="1"/>
  <c r="K37" i="6" s="1"/>
  <c r="F38" i="6"/>
  <c r="G38" i="6" s="1"/>
  <c r="F39" i="6"/>
  <c r="G39" i="6"/>
  <c r="F40" i="6"/>
  <c r="G40" i="6"/>
  <c r="F41" i="6"/>
  <c r="G41" i="6" s="1"/>
  <c r="H41" i="6"/>
  <c r="F42" i="6"/>
  <c r="G42" i="6" s="1"/>
  <c r="H42" i="6"/>
  <c r="F43" i="6"/>
  <c r="G43" i="6" s="1"/>
  <c r="H43" i="6"/>
  <c r="I43" i="6" s="1"/>
  <c r="K43" i="6" s="1"/>
  <c r="J43" i="6" s="1"/>
  <c r="F44" i="6"/>
  <c r="G44" i="6"/>
  <c r="H44" i="6"/>
  <c r="F45" i="6"/>
  <c r="G45" i="6" s="1"/>
  <c r="F46" i="6"/>
  <c r="G46" i="6" s="1"/>
  <c r="H46" i="6"/>
  <c r="F47" i="6"/>
  <c r="G47" i="6" s="1"/>
  <c r="H47" i="6"/>
  <c r="F48" i="6"/>
  <c r="G48" i="6"/>
  <c r="F49" i="6"/>
  <c r="G49" i="6" s="1"/>
  <c r="F50" i="6"/>
  <c r="G50" i="6" s="1"/>
  <c r="H50" i="6"/>
  <c r="I50" i="6" s="1"/>
  <c r="K50" i="6" s="1"/>
  <c r="J50" i="6" s="1"/>
  <c r="F51" i="6"/>
  <c r="G51" i="6"/>
  <c r="F52" i="6"/>
  <c r="G52" i="6"/>
  <c r="H52" i="6"/>
  <c r="I52" i="6" s="1"/>
  <c r="K52" i="6" s="1"/>
  <c r="F53" i="6"/>
  <c r="G53" i="6" s="1"/>
  <c r="H53" i="6"/>
  <c r="F54" i="6"/>
  <c r="G54" i="6" s="1"/>
  <c r="H54" i="6"/>
  <c r="I54" i="6" s="1"/>
  <c r="K54" i="6" s="1"/>
  <c r="J54" i="6" s="1"/>
  <c r="F55" i="6"/>
  <c r="G55" i="6" s="1"/>
  <c r="F56" i="6"/>
  <c r="G56" i="6" s="1"/>
  <c r="F57" i="6"/>
  <c r="G57" i="6" s="1"/>
  <c r="H57" i="6"/>
  <c r="I57" i="6" s="1"/>
  <c r="K57" i="6" s="1"/>
  <c r="J57" i="6" s="1"/>
  <c r="F58" i="6"/>
  <c r="G58" i="6" s="1"/>
  <c r="F59" i="6"/>
  <c r="G59" i="6" s="1"/>
  <c r="H59" i="6"/>
  <c r="I59" i="6" s="1"/>
  <c r="K59" i="6" s="1"/>
  <c r="J59" i="6" s="1"/>
  <c r="F60" i="6"/>
  <c r="G60" i="6" s="1"/>
  <c r="H60" i="6"/>
  <c r="F61" i="6"/>
  <c r="G61" i="6" s="1"/>
  <c r="F62" i="6"/>
  <c r="G62" i="6" s="1"/>
  <c r="F63" i="6"/>
  <c r="G63" i="6" s="1"/>
  <c r="F64" i="6"/>
  <c r="G64" i="6"/>
  <c r="H64" i="6"/>
  <c r="I64" i="6" s="1"/>
  <c r="K64" i="6" s="1"/>
  <c r="J64" i="6" s="1"/>
  <c r="F65" i="6"/>
  <c r="G65" i="6" s="1"/>
  <c r="F66" i="6"/>
  <c r="G66" i="6" s="1"/>
  <c r="F67" i="6"/>
  <c r="G67" i="6" s="1"/>
  <c r="H67" i="6"/>
  <c r="I67" i="6" s="1"/>
  <c r="K67" i="6" s="1"/>
  <c r="F68" i="6"/>
  <c r="G68" i="6" s="1"/>
  <c r="F69" i="6"/>
  <c r="G69" i="6" s="1"/>
  <c r="F70" i="6"/>
  <c r="G70" i="6" s="1"/>
  <c r="H70" i="6"/>
  <c r="F71" i="6"/>
  <c r="G71" i="6" s="1"/>
  <c r="H71" i="6"/>
  <c r="I71" i="6" s="1"/>
  <c r="K71" i="6" s="1"/>
  <c r="J71" i="6" s="1"/>
  <c r="F72" i="6"/>
  <c r="G72" i="6"/>
  <c r="F73" i="6"/>
  <c r="G73" i="6" s="1"/>
  <c r="H73" i="6"/>
  <c r="I73" i="6" s="1"/>
  <c r="K73" i="6" s="1"/>
  <c r="J73" i="6" s="1"/>
  <c r="F74" i="6"/>
  <c r="G74" i="6" s="1"/>
  <c r="H74" i="6"/>
  <c r="I74" i="6" s="1"/>
  <c r="K74" i="6" s="1"/>
  <c r="J74" i="6" s="1"/>
  <c r="F75" i="6"/>
  <c r="G75" i="6" s="1"/>
  <c r="H75" i="6"/>
  <c r="I75" i="6" s="1"/>
  <c r="K75" i="6" s="1"/>
  <c r="J75" i="6" s="1"/>
  <c r="F76" i="6"/>
  <c r="G76" i="6" s="1"/>
  <c r="F77" i="6"/>
  <c r="G77" i="6" s="1"/>
  <c r="F78" i="6"/>
  <c r="G78" i="6"/>
  <c r="F79" i="6"/>
  <c r="G79" i="6" s="1"/>
  <c r="H79" i="6"/>
  <c r="I79" i="6" s="1"/>
  <c r="K79" i="6" s="1"/>
  <c r="J79" i="6" s="1"/>
  <c r="F80" i="6"/>
  <c r="G80" i="6" s="1"/>
  <c r="F81" i="6"/>
  <c r="G81" i="6" s="1"/>
  <c r="H81" i="6"/>
  <c r="I81" i="6" s="1"/>
  <c r="K81" i="6" s="1"/>
  <c r="J81" i="6" s="1"/>
  <c r="F82" i="6"/>
  <c r="G82" i="6" s="1"/>
  <c r="F83" i="6"/>
  <c r="G83" i="6" s="1"/>
  <c r="H83" i="6"/>
  <c r="I83" i="6" s="1"/>
  <c r="K83" i="6" s="1"/>
  <c r="J83" i="6" s="1"/>
  <c r="F84" i="6"/>
  <c r="G84" i="6"/>
  <c r="F85" i="6"/>
  <c r="G85" i="6" s="1"/>
  <c r="F86" i="6"/>
  <c r="G86" i="6" s="1"/>
  <c r="F87" i="6"/>
  <c r="G87" i="6" s="1"/>
  <c r="H87" i="6"/>
  <c r="I87" i="6" s="1"/>
  <c r="K87" i="6" s="1"/>
  <c r="J87" i="6" s="1"/>
  <c r="F88" i="6"/>
  <c r="G88" i="6" s="1"/>
  <c r="F89" i="6"/>
  <c r="G89" i="6" s="1"/>
  <c r="H89" i="6"/>
  <c r="F90" i="6"/>
  <c r="G90" i="6" s="1"/>
  <c r="F91" i="6"/>
  <c r="G91" i="6" s="1"/>
  <c r="F92" i="6"/>
  <c r="G92" i="6"/>
  <c r="F93" i="6"/>
  <c r="G93" i="6" s="1"/>
  <c r="F94" i="6"/>
  <c r="G94" i="6" s="1"/>
  <c r="F95" i="6"/>
  <c r="G95" i="6" s="1"/>
  <c r="H95" i="6"/>
  <c r="I95" i="6" s="1"/>
  <c r="K95" i="6" s="1"/>
  <c r="J95" i="6" s="1"/>
  <c r="F96" i="6"/>
  <c r="G96" i="6"/>
  <c r="F97" i="6"/>
  <c r="G97" i="6" s="1"/>
  <c r="H97" i="6"/>
  <c r="I97" i="6" s="1"/>
  <c r="K97" i="6" s="1"/>
  <c r="F98" i="6"/>
  <c r="G98" i="6" s="1"/>
  <c r="F99" i="6"/>
  <c r="G99" i="6" s="1"/>
  <c r="H99" i="6"/>
  <c r="F100" i="6"/>
  <c r="G100" i="6"/>
  <c r="H100" i="6"/>
  <c r="I100" i="6" s="1"/>
  <c r="K100" i="6" s="1"/>
  <c r="J100" i="6" s="1"/>
  <c r="F101" i="6"/>
  <c r="G101" i="6" s="1"/>
  <c r="F102" i="6"/>
  <c r="G102" i="6" s="1"/>
  <c r="F103" i="6"/>
  <c r="G103" i="6" s="1"/>
  <c r="F104" i="6"/>
  <c r="G104" i="6" s="1"/>
  <c r="F105" i="6"/>
  <c r="G105" i="6"/>
  <c r="F106" i="6"/>
  <c r="G106" i="6" s="1"/>
  <c r="H106" i="6"/>
  <c r="I106" i="6" s="1"/>
  <c r="K106" i="6" s="1"/>
  <c r="J106" i="6" s="1"/>
  <c r="F107" i="6"/>
  <c r="G107" i="6" s="1"/>
  <c r="H107" i="6"/>
  <c r="F108" i="6"/>
  <c r="G108" i="6"/>
  <c r="H108" i="6"/>
  <c r="I108" i="6" s="1"/>
  <c r="K108" i="6" s="1"/>
  <c r="F109" i="6"/>
  <c r="G109" i="6"/>
  <c r="H109" i="6"/>
  <c r="F110" i="6"/>
  <c r="G110" i="6" s="1"/>
  <c r="H110" i="6"/>
  <c r="I110" i="6" s="1"/>
  <c r="K110" i="6" s="1"/>
  <c r="J110" i="6" s="1"/>
  <c r="F111" i="6"/>
  <c r="G111" i="6"/>
  <c r="F112" i="6"/>
  <c r="G112" i="6"/>
  <c r="H112" i="6"/>
  <c r="F113" i="6"/>
  <c r="G113" i="6" s="1"/>
  <c r="H113" i="6"/>
  <c r="F114" i="6"/>
  <c r="G114" i="6" s="1"/>
  <c r="F115" i="6"/>
  <c r="G115" i="6"/>
  <c r="H115" i="6"/>
  <c r="F116" i="6"/>
  <c r="G116" i="6" s="1"/>
  <c r="F117" i="6"/>
  <c r="G117" i="6"/>
  <c r="H117" i="6"/>
  <c r="I117" i="6" s="1"/>
  <c r="K117" i="6" s="1"/>
  <c r="J117" i="6" s="1"/>
  <c r="F118" i="6"/>
  <c r="G118" i="6"/>
  <c r="H118" i="6"/>
  <c r="F119" i="6"/>
  <c r="G119" i="6"/>
  <c r="F120" i="6"/>
  <c r="G120" i="6"/>
  <c r="H120" i="6"/>
  <c r="F121" i="6"/>
  <c r="G121" i="6"/>
  <c r="H121" i="6"/>
  <c r="I121" i="6" s="1"/>
  <c r="K121" i="6" s="1"/>
  <c r="J121" i="6" s="1"/>
  <c r="F122" i="6"/>
  <c r="G122" i="6"/>
  <c r="F123" i="6"/>
  <c r="G123" i="6"/>
  <c r="H123" i="6"/>
  <c r="F124" i="6"/>
  <c r="G124" i="6"/>
  <c r="H124" i="6"/>
  <c r="I124" i="6" s="1"/>
  <c r="K124" i="6" s="1"/>
  <c r="F125" i="6"/>
  <c r="G125" i="6"/>
  <c r="F126" i="6"/>
  <c r="G126" i="6"/>
  <c r="F127" i="6"/>
  <c r="G127" i="6" s="1"/>
  <c r="H127" i="6"/>
  <c r="F128" i="6"/>
  <c r="G128" i="6"/>
  <c r="F129" i="6"/>
  <c r="G129" i="6"/>
  <c r="F130" i="6"/>
  <c r="G130" i="6"/>
  <c r="F131" i="6"/>
  <c r="G131" i="6" s="1"/>
  <c r="H131" i="6"/>
  <c r="F132" i="6"/>
  <c r="G132" i="6" s="1"/>
  <c r="F133" i="6"/>
  <c r="G133" i="6"/>
  <c r="H133" i="6"/>
  <c r="I133" i="6" s="1"/>
  <c r="K133" i="6" s="1"/>
  <c r="J133" i="6" s="1"/>
  <c r="F134" i="6"/>
  <c r="G134" i="6"/>
  <c r="F135" i="6"/>
  <c r="G135" i="6" s="1"/>
  <c r="F136" i="6"/>
  <c r="G136" i="6" s="1"/>
  <c r="H136" i="6"/>
  <c r="F137" i="6"/>
  <c r="G137" i="6"/>
  <c r="F138" i="6"/>
  <c r="G138" i="6"/>
  <c r="H138" i="6"/>
  <c r="F139" i="6"/>
  <c r="G139" i="6"/>
  <c r="F140" i="6"/>
  <c r="G140" i="6" s="1"/>
  <c r="H140" i="6"/>
  <c r="I140" i="6" s="1"/>
  <c r="K140" i="6" s="1"/>
  <c r="F141" i="6"/>
  <c r="G141" i="6"/>
  <c r="F142" i="6"/>
  <c r="G142" i="6"/>
  <c r="H142" i="6"/>
  <c r="F143" i="6"/>
  <c r="G143" i="6" s="1"/>
  <c r="F144" i="6"/>
  <c r="G144" i="6" s="1"/>
  <c r="H144" i="6"/>
  <c r="F145" i="6"/>
  <c r="G145" i="6"/>
  <c r="F146" i="6"/>
  <c r="G146" i="6"/>
  <c r="F147" i="6"/>
  <c r="G147" i="6" s="1"/>
  <c r="H147" i="6"/>
  <c r="F148" i="6"/>
  <c r="G148" i="6"/>
  <c r="F149" i="6"/>
  <c r="G149" i="6"/>
  <c r="F150" i="6"/>
  <c r="G150" i="6"/>
  <c r="H150" i="6"/>
  <c r="F151" i="6"/>
  <c r="G151" i="6" s="1"/>
  <c r="F152" i="6"/>
  <c r="G152" i="6" s="1"/>
  <c r="H152" i="6"/>
  <c r="I152" i="6" s="1"/>
  <c r="K152" i="6" s="1"/>
  <c r="F153" i="6"/>
  <c r="G153" i="6"/>
  <c r="H153" i="6"/>
  <c r="I153" i="6" s="1"/>
  <c r="K153" i="6" s="1"/>
  <c r="J153" i="6" s="1"/>
  <c r="F154" i="6"/>
  <c r="G154" i="6"/>
  <c r="H154" i="6"/>
  <c r="F155" i="6"/>
  <c r="G155" i="6" s="1"/>
  <c r="F156" i="6"/>
  <c r="G156" i="6" s="1"/>
  <c r="H156" i="6"/>
  <c r="F157" i="6"/>
  <c r="G157" i="6"/>
  <c r="H157" i="6"/>
  <c r="I157" i="6" s="1"/>
  <c r="K157" i="6" s="1"/>
  <c r="J157" i="6" s="1"/>
  <c r="F158" i="6"/>
  <c r="G158" i="6"/>
  <c r="H158" i="6"/>
  <c r="F159" i="6"/>
  <c r="G159" i="6" s="1"/>
  <c r="H159" i="6"/>
  <c r="F160" i="6"/>
  <c r="G160" i="6" s="1"/>
  <c r="H160" i="6"/>
  <c r="F161" i="6"/>
  <c r="G161" i="6"/>
  <c r="H161" i="6"/>
  <c r="I161" i="6" s="1"/>
  <c r="K161" i="6" s="1"/>
  <c r="J161" i="6" s="1"/>
  <c r="F162" i="6"/>
  <c r="G162" i="6"/>
  <c r="H162" i="6"/>
  <c r="F163" i="6"/>
  <c r="G163" i="6" s="1"/>
  <c r="H163" i="6"/>
  <c r="F164" i="6"/>
  <c r="G164" i="6" s="1"/>
  <c r="F165" i="6"/>
  <c r="G165" i="6"/>
  <c r="F166" i="6"/>
  <c r="G166" i="6"/>
  <c r="H166" i="6"/>
  <c r="F167" i="6"/>
  <c r="G167" i="6" s="1"/>
  <c r="F168" i="6"/>
  <c r="G168" i="6" s="1"/>
  <c r="F169" i="6"/>
  <c r="G169" i="6"/>
  <c r="F170" i="6"/>
  <c r="G170" i="6"/>
  <c r="F171" i="6"/>
  <c r="G171" i="6"/>
  <c r="F172" i="6"/>
  <c r="G172" i="6" s="1"/>
  <c r="H172" i="6"/>
  <c r="I172" i="6" s="1"/>
  <c r="K172" i="6" s="1"/>
  <c r="F173" i="6"/>
  <c r="G173" i="6"/>
  <c r="H173" i="6"/>
  <c r="I173" i="6" s="1"/>
  <c r="K173" i="6" s="1"/>
  <c r="J173" i="6" s="1"/>
  <c r="F174" i="6"/>
  <c r="G174" i="6"/>
  <c r="H174" i="6"/>
  <c r="F175" i="6"/>
  <c r="G175" i="6" s="1"/>
  <c r="H175" i="6"/>
  <c r="F176" i="6"/>
  <c r="G176" i="6"/>
  <c r="F177" i="6"/>
  <c r="G177" i="6"/>
  <c r="F178" i="6"/>
  <c r="G178" i="6"/>
  <c r="F179" i="6"/>
  <c r="G179" i="6" s="1"/>
  <c r="H179" i="6"/>
  <c r="F180" i="6"/>
  <c r="G180" i="6" s="1"/>
  <c r="F181" i="6"/>
  <c r="G181" i="6"/>
  <c r="H181" i="6"/>
  <c r="I181" i="6" s="1"/>
  <c r="K181" i="6" s="1"/>
  <c r="J181" i="6" s="1"/>
  <c r="F182" i="6"/>
  <c r="G182" i="6"/>
  <c r="F183" i="6"/>
  <c r="G183" i="6" s="1"/>
  <c r="F184" i="6"/>
  <c r="G184" i="6"/>
  <c r="H184" i="6"/>
  <c r="I184" i="6" s="1"/>
  <c r="K184" i="6" s="1"/>
  <c r="F185" i="6"/>
  <c r="G185" i="6"/>
  <c r="F186" i="6"/>
  <c r="G186" i="6"/>
  <c r="F187" i="6"/>
  <c r="G187" i="6" s="1"/>
  <c r="H187" i="6"/>
  <c r="F188" i="6"/>
  <c r="G188" i="6"/>
  <c r="H188" i="6"/>
  <c r="I188" i="6" s="1"/>
  <c r="K188" i="6" s="1"/>
  <c r="F189" i="6"/>
  <c r="G189" i="6"/>
  <c r="H189" i="6"/>
  <c r="I189" i="6" s="1"/>
  <c r="K189" i="6" s="1"/>
  <c r="J189" i="6" s="1"/>
  <c r="F190" i="6"/>
  <c r="G190" i="6"/>
  <c r="F191" i="6"/>
  <c r="G191" i="6" s="1"/>
  <c r="F192" i="6"/>
  <c r="G192" i="6"/>
  <c r="H192" i="6"/>
  <c r="F193" i="6"/>
  <c r="G193" i="6"/>
  <c r="H193" i="6"/>
  <c r="I193" i="6" s="1"/>
  <c r="K193" i="6" s="1"/>
  <c r="J193" i="6" s="1"/>
  <c r="F194" i="6"/>
  <c r="G194" i="6"/>
  <c r="H194" i="6"/>
  <c r="F195" i="6"/>
  <c r="G195" i="6" s="1"/>
  <c r="H195" i="6"/>
  <c r="F196" i="6"/>
  <c r="G196" i="6"/>
  <c r="F197" i="6"/>
  <c r="G197" i="6"/>
  <c r="H197" i="6"/>
  <c r="I197" i="6" s="1"/>
  <c r="K197" i="6" s="1"/>
  <c r="J197" i="6" s="1"/>
  <c r="F198" i="6"/>
  <c r="G198" i="6"/>
  <c r="H198" i="6"/>
  <c r="F199" i="6"/>
  <c r="G199" i="6" s="1"/>
  <c r="F200" i="6"/>
  <c r="G200" i="6"/>
  <c r="H200" i="6"/>
  <c r="I200" i="6" s="1"/>
  <c r="K200" i="6" s="1"/>
  <c r="F201" i="6"/>
  <c r="G201" i="6"/>
  <c r="H201" i="6"/>
  <c r="I201" i="6" s="1"/>
  <c r="K201" i="6" s="1"/>
  <c r="J201" i="6" s="1"/>
  <c r="F202" i="6"/>
  <c r="G202" i="6"/>
  <c r="H202" i="6"/>
  <c r="F203" i="6"/>
  <c r="G203" i="6" s="1"/>
  <c r="H203" i="6"/>
  <c r="F204" i="6"/>
  <c r="G204" i="6" s="1"/>
  <c r="H204" i="6"/>
  <c r="I204" i="6" s="1"/>
  <c r="K204" i="6" s="1"/>
  <c r="F205" i="6"/>
  <c r="G205" i="6"/>
  <c r="F206" i="6"/>
  <c r="G206" i="6"/>
  <c r="F207" i="6"/>
  <c r="G207" i="6"/>
  <c r="H207" i="6"/>
  <c r="F208" i="6"/>
  <c r="G208" i="6"/>
  <c r="H208" i="6"/>
  <c r="I208" i="6" s="1"/>
  <c r="K208" i="6" s="1"/>
  <c r="F209" i="6"/>
  <c r="G209" i="6"/>
  <c r="H209" i="6"/>
  <c r="I209" i="6" s="1"/>
  <c r="K209" i="6" s="1"/>
  <c r="J209" i="6" s="1"/>
  <c r="F210" i="6"/>
  <c r="G210" i="6"/>
  <c r="H210" i="6"/>
  <c r="F211" i="6"/>
  <c r="G211" i="6" s="1"/>
  <c r="F212" i="6"/>
  <c r="G212" i="6"/>
  <c r="F213" i="6"/>
  <c r="G213" i="6"/>
  <c r="F214" i="6"/>
  <c r="G214" i="6"/>
  <c r="H214" i="6"/>
  <c r="F215" i="6"/>
  <c r="G215" i="6" s="1"/>
  <c r="F216" i="6"/>
  <c r="G216" i="6"/>
  <c r="H216" i="6"/>
  <c r="I216" i="6" s="1"/>
  <c r="K216" i="6" s="1"/>
  <c r="F217" i="6"/>
  <c r="G217" i="6"/>
  <c r="F218" i="6"/>
  <c r="G218" i="6"/>
  <c r="F219" i="6"/>
  <c r="G219" i="6"/>
  <c r="H219" i="6"/>
  <c r="F220" i="6"/>
  <c r="G220" i="6" s="1"/>
  <c r="H220" i="6"/>
  <c r="F221" i="6"/>
  <c r="G221" i="6"/>
  <c r="H221" i="6"/>
  <c r="I221" i="6" s="1"/>
  <c r="K221" i="6" s="1"/>
  <c r="J221" i="6" s="1"/>
  <c r="F222" i="6"/>
  <c r="G222" i="6"/>
  <c r="F223" i="6"/>
  <c r="G223" i="6"/>
  <c r="F224" i="6"/>
  <c r="G224" i="6"/>
  <c r="H224" i="6"/>
  <c r="I224" i="6" s="1"/>
  <c r="K224" i="6" s="1"/>
  <c r="F225" i="6"/>
  <c r="G225" i="6"/>
  <c r="F226" i="6"/>
  <c r="G226" i="6"/>
  <c r="H226" i="6"/>
  <c r="F227" i="6"/>
  <c r="G227" i="6"/>
  <c r="H227" i="6"/>
  <c r="F228" i="6"/>
  <c r="G228" i="6"/>
  <c r="F229" i="6"/>
  <c r="G229" i="6"/>
  <c r="H229" i="6"/>
  <c r="I229" i="6" s="1"/>
  <c r="K229" i="6" s="1"/>
  <c r="J229" i="6" s="1"/>
  <c r="F230" i="6"/>
  <c r="G230" i="6"/>
  <c r="H230" i="6"/>
  <c r="F231" i="6"/>
  <c r="G231" i="6"/>
  <c r="H231" i="6"/>
  <c r="F232" i="6"/>
  <c r="G232" i="6" s="1"/>
  <c r="F233" i="6"/>
  <c r="G233" i="6"/>
  <c r="H233" i="6"/>
  <c r="I233" i="6" s="1"/>
  <c r="K233" i="6" s="1"/>
  <c r="J233" i="6" s="1"/>
  <c r="F234" i="6"/>
  <c r="G234" i="6"/>
  <c r="F235" i="6"/>
  <c r="G235" i="6" s="1"/>
  <c r="H235" i="6"/>
  <c r="F236" i="6"/>
  <c r="G236" i="6"/>
  <c r="F237" i="6"/>
  <c r="G237" i="6"/>
  <c r="H237" i="6"/>
  <c r="I237" i="6" s="1"/>
  <c r="K237" i="6" s="1"/>
  <c r="J237" i="6" s="1"/>
  <c r="F238" i="6"/>
  <c r="G238" i="6"/>
  <c r="F239" i="6"/>
  <c r="G239" i="6"/>
  <c r="H239" i="6"/>
  <c r="F240" i="6"/>
  <c r="G240" i="6" s="1"/>
  <c r="F241" i="6"/>
  <c r="G241" i="6"/>
  <c r="F242" i="6"/>
  <c r="G242" i="6"/>
  <c r="H242" i="6"/>
  <c r="F243" i="6"/>
  <c r="G243" i="6"/>
  <c r="H243" i="6"/>
  <c r="I243" i="6" s="1"/>
  <c r="K243" i="6" s="1"/>
  <c r="J243" i="6" s="1"/>
  <c r="F244" i="6"/>
  <c r="G244" i="6" s="1"/>
  <c r="F245" i="6"/>
  <c r="G245" i="6" s="1"/>
  <c r="H245" i="6"/>
  <c r="I245" i="6" s="1"/>
  <c r="K245" i="6" s="1"/>
  <c r="F246" i="6"/>
  <c r="G246" i="6"/>
  <c r="H246" i="6"/>
  <c r="I246" i="6" s="1"/>
  <c r="K246" i="6" s="1"/>
  <c r="J246" i="6" s="1"/>
  <c r="F247" i="6"/>
  <c r="G247" i="6" s="1"/>
  <c r="F248" i="6"/>
  <c r="G248" i="6"/>
  <c r="F249" i="6"/>
  <c r="G249" i="6"/>
  <c r="F250" i="6"/>
  <c r="G250" i="6"/>
  <c r="F251" i="6"/>
  <c r="G251" i="6"/>
  <c r="H251" i="6"/>
  <c r="F252" i="6"/>
  <c r="G252" i="6" s="1"/>
  <c r="F253" i="6"/>
  <c r="G253" i="6"/>
  <c r="H253" i="6"/>
  <c r="I253" i="6" s="1"/>
  <c r="K253" i="6" s="1"/>
  <c r="J253" i="6" s="1"/>
  <c r="F254" i="6"/>
  <c r="G254" i="6"/>
  <c r="H254" i="6"/>
  <c r="I254" i="6" s="1"/>
  <c r="K254" i="6" s="1"/>
  <c r="J254" i="6" s="1"/>
  <c r="F255" i="6"/>
  <c r="G255" i="6"/>
  <c r="H255" i="6"/>
  <c r="F256" i="6"/>
  <c r="G256" i="6"/>
  <c r="H256" i="6"/>
  <c r="I256" i="6" s="1"/>
  <c r="K256" i="6" s="1"/>
  <c r="F257" i="6"/>
  <c r="G257" i="6"/>
  <c r="F258" i="6"/>
  <c r="G258" i="6"/>
  <c r="H258" i="6"/>
  <c r="F259" i="6"/>
  <c r="G259" i="6"/>
  <c r="F260" i="6"/>
  <c r="G260" i="6"/>
  <c r="F261" i="6"/>
  <c r="G261" i="6" s="1"/>
  <c r="H261" i="6"/>
  <c r="F262" i="6"/>
  <c r="G262" i="6"/>
  <c r="F263" i="6"/>
  <c r="G263" i="6"/>
  <c r="F264" i="6"/>
  <c r="G264" i="6"/>
  <c r="H264" i="6"/>
  <c r="I264" i="6" s="1"/>
  <c r="K264" i="6" s="1"/>
  <c r="F265" i="6"/>
  <c r="G265" i="6"/>
  <c r="H265" i="6"/>
  <c r="F266" i="6"/>
  <c r="G266" i="6"/>
  <c r="F267" i="6"/>
  <c r="G267" i="6"/>
  <c r="H267" i="6"/>
  <c r="I267" i="6" s="1"/>
  <c r="K267" i="6" s="1"/>
  <c r="J267" i="6" s="1"/>
  <c r="F268" i="6"/>
  <c r="G268" i="6"/>
  <c r="F269" i="6"/>
  <c r="G269" i="6"/>
  <c r="H269" i="6"/>
  <c r="I269" i="6" s="1"/>
  <c r="K269" i="6" s="1"/>
  <c r="F270" i="6"/>
  <c r="G270" i="6"/>
  <c r="H270" i="6"/>
  <c r="I270" i="6" s="1"/>
  <c r="K270" i="6" s="1"/>
  <c r="J270" i="6" s="1"/>
  <c r="F271" i="6"/>
  <c r="G271" i="6"/>
  <c r="H271" i="6"/>
  <c r="I271" i="6" s="1"/>
  <c r="K271" i="6" s="1"/>
  <c r="J271" i="6" s="1"/>
  <c r="F272" i="6"/>
  <c r="G272" i="6" s="1"/>
  <c r="H272" i="6"/>
  <c r="F273" i="6"/>
  <c r="G273" i="6"/>
  <c r="F274" i="6"/>
  <c r="G274" i="6"/>
  <c r="H274" i="6"/>
  <c r="I274" i="6" s="1"/>
  <c r="K274" i="6" s="1"/>
  <c r="J274" i="6" s="1"/>
  <c r="F275" i="6"/>
  <c r="G275" i="6"/>
  <c r="F276" i="6"/>
  <c r="G276" i="6"/>
  <c r="H276" i="6"/>
  <c r="F277" i="6"/>
  <c r="G277" i="6"/>
  <c r="H277" i="6"/>
  <c r="I277" i="6" s="1"/>
  <c r="K277" i="6" s="1"/>
  <c r="J277" i="6" s="1"/>
  <c r="F278" i="6"/>
  <c r="G278" i="6"/>
  <c r="H278" i="6"/>
  <c r="I278" i="6" s="1"/>
  <c r="K278" i="6" s="1"/>
  <c r="J278" i="6" s="1"/>
  <c r="F279" i="6"/>
  <c r="G279" i="6" s="1"/>
  <c r="H279" i="6"/>
  <c r="F280" i="6"/>
  <c r="G280" i="6"/>
  <c r="H280" i="6"/>
  <c r="I280" i="6" s="1"/>
  <c r="K280" i="6" s="1"/>
  <c r="F281" i="6"/>
  <c r="G281" i="6"/>
  <c r="I226" i="6" l="1"/>
  <c r="K226" i="6" s="1"/>
  <c r="J226" i="6" s="1"/>
  <c r="I154" i="6"/>
  <c r="K154" i="6" s="1"/>
  <c r="J154" i="6" s="1"/>
  <c r="I214" i="6"/>
  <c r="K214" i="6" s="1"/>
  <c r="J214" i="6" s="1"/>
  <c r="J291" i="6"/>
  <c r="I202" i="6"/>
  <c r="K202" i="6" s="1"/>
  <c r="J202" i="6" s="1"/>
  <c r="I166" i="6"/>
  <c r="K166" i="6" s="1"/>
  <c r="J166" i="6" s="1"/>
  <c r="I230" i="6"/>
  <c r="K230" i="6" s="1"/>
  <c r="J230" i="6" s="1"/>
  <c r="I210" i="6"/>
  <c r="K210" i="6" s="1"/>
  <c r="J210" i="6" s="1"/>
  <c r="I120" i="6"/>
  <c r="K120" i="6" s="1"/>
  <c r="J120" i="6" s="1"/>
  <c r="I29" i="6"/>
  <c r="K29" i="6" s="1"/>
  <c r="J29" i="6" s="1"/>
  <c r="J52" i="6"/>
  <c r="I112" i="6"/>
  <c r="K112" i="6" s="1"/>
  <c r="J112" i="6" s="1"/>
  <c r="I109" i="6"/>
  <c r="K109" i="6" s="1"/>
  <c r="J109" i="6" s="1"/>
  <c r="J32" i="6"/>
  <c r="I198" i="6"/>
  <c r="K198" i="6" s="1"/>
  <c r="J198" i="6" s="1"/>
  <c r="I265" i="6"/>
  <c r="K265" i="6" s="1"/>
  <c r="J265" i="6" s="1"/>
  <c r="I162" i="6"/>
  <c r="K162" i="6" s="1"/>
  <c r="J162" i="6" s="1"/>
  <c r="I194" i="6"/>
  <c r="K194" i="6" s="1"/>
  <c r="J194" i="6" s="1"/>
  <c r="I174" i="6"/>
  <c r="K174" i="6" s="1"/>
  <c r="J174" i="6" s="1"/>
  <c r="I158" i="6"/>
  <c r="K158" i="6" s="1"/>
  <c r="J158" i="6" s="1"/>
  <c r="I150" i="6"/>
  <c r="K150" i="6" s="1"/>
  <c r="J150" i="6" s="1"/>
  <c r="I138" i="6"/>
  <c r="K138" i="6" s="1"/>
  <c r="J138" i="6" s="1"/>
  <c r="I89" i="6"/>
  <c r="K89" i="6" s="1"/>
  <c r="J89" i="6" s="1"/>
  <c r="I41" i="6"/>
  <c r="K41" i="6" s="1"/>
  <c r="J41" i="6" s="1"/>
  <c r="I21" i="6"/>
  <c r="K21" i="6" s="1"/>
  <c r="J21" i="6" s="1"/>
  <c r="I251" i="6"/>
  <c r="K251" i="6" s="1"/>
  <c r="J251" i="6" s="1"/>
  <c r="J67" i="6"/>
  <c r="I53" i="6"/>
  <c r="K53" i="6" s="1"/>
  <c r="J295" i="6"/>
  <c r="J282" i="6"/>
  <c r="I142" i="6"/>
  <c r="K142" i="6" s="1"/>
  <c r="J142" i="6" s="1"/>
  <c r="I258" i="6"/>
  <c r="K258" i="6" s="1"/>
  <c r="J258" i="6" s="1"/>
  <c r="I118" i="6"/>
  <c r="K118" i="6" s="1"/>
  <c r="J118" i="6" s="1"/>
  <c r="I33" i="6"/>
  <c r="K33" i="6" s="1"/>
  <c r="J33" i="6" s="1"/>
  <c r="J97" i="6"/>
  <c r="I308" i="6"/>
  <c r="K308" i="6" s="1"/>
  <c r="J308" i="6" s="1"/>
  <c r="I297" i="6"/>
  <c r="K297" i="6" s="1"/>
  <c r="J297" i="6" s="1"/>
  <c r="J294" i="6"/>
  <c r="J287" i="6"/>
  <c r="I312" i="6"/>
  <c r="K312" i="6" s="1"/>
  <c r="J312" i="6" s="1"/>
  <c r="I304" i="6"/>
  <c r="K304" i="6" s="1"/>
  <c r="J304" i="6" s="1"/>
  <c r="I300" i="6"/>
  <c r="K300" i="6" s="1"/>
  <c r="J300" i="6" s="1"/>
  <c r="I296" i="6"/>
  <c r="K296" i="6" s="1"/>
  <c r="J296" i="6" s="1"/>
  <c r="J286" i="6"/>
  <c r="J317" i="6"/>
  <c r="I313" i="6"/>
  <c r="K313" i="6" s="1"/>
  <c r="J313" i="6" s="1"/>
  <c r="J310" i="6"/>
  <c r="I285" i="6"/>
  <c r="K285" i="6" s="1"/>
  <c r="J285" i="6" s="1"/>
  <c r="I316" i="6"/>
  <c r="K316" i="6" s="1"/>
  <c r="J316" i="6" s="1"/>
  <c r="I298" i="6"/>
  <c r="K298" i="6" s="1"/>
  <c r="J298" i="6" s="1"/>
  <c r="I288" i="6"/>
  <c r="K288" i="6" s="1"/>
  <c r="J288" i="6" s="1"/>
  <c r="I272" i="6"/>
  <c r="K272" i="6" s="1"/>
  <c r="J272" i="6" s="1"/>
  <c r="I279" i="6"/>
  <c r="K279" i="6" s="1"/>
  <c r="J279" i="6" s="1"/>
  <c r="J245" i="6"/>
  <c r="I220" i="6"/>
  <c r="K220" i="6" s="1"/>
  <c r="J220" i="6" s="1"/>
  <c r="I203" i="6"/>
  <c r="K203" i="6" s="1"/>
  <c r="J203" i="6" s="1"/>
  <c r="I235" i="6"/>
  <c r="K235" i="6" s="1"/>
  <c r="J235" i="6" s="1"/>
  <c r="J269" i="6"/>
  <c r="I261" i="6"/>
  <c r="K261" i="6" s="1"/>
  <c r="J261" i="6" s="1"/>
  <c r="J204" i="6"/>
  <c r="J216" i="6"/>
  <c r="J224" i="6"/>
  <c r="I227" i="6"/>
  <c r="K227" i="6" s="1"/>
  <c r="J227" i="6" s="1"/>
  <c r="I276" i="6"/>
  <c r="K276" i="6" s="1"/>
  <c r="J276" i="6" s="1"/>
  <c r="I255" i="6"/>
  <c r="K255" i="6" s="1"/>
  <c r="J255" i="6" s="1"/>
  <c r="I242" i="6"/>
  <c r="K242" i="6" s="1"/>
  <c r="J242" i="6" s="1"/>
  <c r="I144" i="6"/>
  <c r="K144" i="6" s="1"/>
  <c r="J144" i="6" s="1"/>
  <c r="I113" i="6"/>
  <c r="K113" i="6" s="1"/>
  <c r="J113" i="6" s="1"/>
  <c r="I175" i="6"/>
  <c r="K175" i="6" s="1"/>
  <c r="J175" i="6" s="1"/>
  <c r="I127" i="6"/>
  <c r="K127" i="6" s="1"/>
  <c r="J127" i="6" s="1"/>
  <c r="J280" i="6"/>
  <c r="J208" i="6"/>
  <c r="I195" i="6"/>
  <c r="K195" i="6" s="1"/>
  <c r="J195" i="6" s="1"/>
  <c r="I187" i="6"/>
  <c r="K187" i="6" s="1"/>
  <c r="J187" i="6" s="1"/>
  <c r="I179" i="6"/>
  <c r="K179" i="6" s="1"/>
  <c r="J179" i="6" s="1"/>
  <c r="I163" i="6"/>
  <c r="K163" i="6" s="1"/>
  <c r="J163" i="6" s="1"/>
  <c r="I136" i="6"/>
  <c r="K136" i="6" s="1"/>
  <c r="J136" i="6" s="1"/>
  <c r="J172" i="6"/>
  <c r="I160" i="6"/>
  <c r="K160" i="6" s="1"/>
  <c r="J160" i="6" s="1"/>
  <c r="I131" i="6"/>
  <c r="K131" i="6" s="1"/>
  <c r="J131" i="6" s="1"/>
  <c r="J124" i="6"/>
  <c r="I207" i="6"/>
  <c r="K207" i="6" s="1"/>
  <c r="J207" i="6" s="1"/>
  <c r="I192" i="6"/>
  <c r="K192" i="6" s="1"/>
  <c r="J192" i="6" s="1"/>
  <c r="J152" i="6"/>
  <c r="I147" i="6"/>
  <c r="K147" i="6" s="1"/>
  <c r="J147" i="6" s="1"/>
  <c r="I159" i="6"/>
  <c r="K159" i="6" s="1"/>
  <c r="J159" i="6" s="1"/>
  <c r="J140" i="6"/>
  <c r="J108" i="6"/>
  <c r="J256" i="6"/>
  <c r="I231" i="6"/>
  <c r="K231" i="6" s="1"/>
  <c r="J231" i="6" s="1"/>
  <c r="I219" i="6"/>
  <c r="K219" i="6" s="1"/>
  <c r="J219" i="6" s="1"/>
  <c r="J264" i="6"/>
  <c r="I239" i="6"/>
  <c r="K239" i="6" s="1"/>
  <c r="J239" i="6" s="1"/>
  <c r="J200" i="6"/>
  <c r="J188" i="6"/>
  <c r="J184" i="6"/>
  <c r="I156" i="6"/>
  <c r="K156" i="6" s="1"/>
  <c r="J156" i="6" s="1"/>
  <c r="I123" i="6"/>
  <c r="K123" i="6" s="1"/>
  <c r="J123" i="6" s="1"/>
  <c r="I107" i="6"/>
  <c r="K107" i="6" s="1"/>
  <c r="J107" i="6" s="1"/>
  <c r="I99" i="6"/>
  <c r="K99" i="6" s="1"/>
  <c r="J99" i="6" s="1"/>
  <c r="I46" i="6"/>
  <c r="K46" i="6" s="1"/>
  <c r="J46" i="6" s="1"/>
  <c r="J37" i="6"/>
  <c r="I27" i="6"/>
  <c r="K27" i="6" s="1"/>
  <c r="J27" i="6" s="1"/>
  <c r="I22" i="6"/>
  <c r="K22" i="6" s="1"/>
  <c r="J22" i="6" s="1"/>
  <c r="I14" i="6"/>
  <c r="K14" i="6" s="1"/>
  <c r="J14" i="6" s="1"/>
  <c r="I36" i="6"/>
  <c r="K36" i="6" s="1"/>
  <c r="J36" i="6" s="1"/>
  <c r="J34" i="6"/>
  <c r="J19" i="6"/>
  <c r="J11" i="6"/>
  <c r="I60" i="6"/>
  <c r="K60" i="6" s="1"/>
  <c r="J60" i="6" s="1"/>
  <c r="I8" i="6"/>
  <c r="K8" i="6" s="1"/>
  <c r="J8" i="6" s="1"/>
  <c r="J6" i="6"/>
  <c r="J53" i="6"/>
  <c r="I47" i="6"/>
  <c r="K47" i="6" s="1"/>
  <c r="J47" i="6" s="1"/>
  <c r="I25" i="6"/>
  <c r="K25" i="6" s="1"/>
  <c r="J25" i="6" s="1"/>
  <c r="J10" i="6"/>
  <c r="J3" i="6"/>
  <c r="I115" i="6"/>
  <c r="K115" i="6" s="1"/>
  <c r="J115" i="6" s="1"/>
  <c r="I70" i="6"/>
  <c r="K70" i="6" s="1"/>
  <c r="J70" i="6" s="1"/>
  <c r="I44" i="6"/>
  <c r="K44" i="6" s="1"/>
  <c r="J44" i="6" s="1"/>
  <c r="I42" i="6"/>
  <c r="K42" i="6" s="1"/>
  <c r="J42" i="6" s="1"/>
  <c r="I35" i="6"/>
  <c r="K35" i="6" s="1"/>
  <c r="J35" i="6" s="1"/>
  <c r="I30" i="6"/>
  <c r="K30" i="6" s="1"/>
  <c r="J30" i="6" s="1"/>
  <c r="I20" i="6"/>
  <c r="K20" i="6" s="1"/>
  <c r="J20" i="6" s="1"/>
  <c r="I17" i="6"/>
  <c r="K17" i="6" s="1"/>
  <c r="J17" i="6" s="1"/>
  <c r="J15" i="6"/>
  <c r="J5" i="6"/>
  <c r="M1" i="4" l="1"/>
  <c r="M3" i="31" l="1"/>
  <c r="M4" i="31"/>
  <c r="M2" i="3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2" i="2"/>
  <c r="H105" i="6" s="1"/>
  <c r="I105" i="6" s="1"/>
  <c r="K105" i="6" s="1"/>
  <c r="J105" i="6" s="1"/>
  <c r="H23" i="6" l="1"/>
  <c r="I23" i="6" s="1"/>
  <c r="K23" i="6" s="1"/>
  <c r="J23" i="6" s="1"/>
  <c r="H306" i="6"/>
  <c r="I306" i="6" s="1"/>
  <c r="K306" i="6" s="1"/>
  <c r="J306" i="6" s="1"/>
  <c r="H240" i="6"/>
  <c r="I240" i="6" s="1"/>
  <c r="K240" i="6" s="1"/>
  <c r="J240" i="6" s="1"/>
  <c r="H223" i="6"/>
  <c r="I223" i="6" s="1"/>
  <c r="K223" i="6" s="1"/>
  <c r="J223" i="6" s="1"/>
  <c r="H164" i="6"/>
  <c r="I164" i="6" s="1"/>
  <c r="K164" i="6" s="1"/>
  <c r="J164" i="6" s="1"/>
  <c r="H126" i="6"/>
  <c r="I126" i="6" s="1"/>
  <c r="K126" i="6" s="1"/>
  <c r="J126" i="6" s="1"/>
  <c r="H129" i="6"/>
  <c r="I129" i="6" s="1"/>
  <c r="K129" i="6" s="1"/>
  <c r="J129" i="6" s="1"/>
  <c r="H178" i="6"/>
  <c r="I178" i="6" s="1"/>
  <c r="K178" i="6" s="1"/>
  <c r="J178" i="6" s="1"/>
  <c r="H98" i="6"/>
  <c r="I98" i="6" s="1"/>
  <c r="K98" i="6" s="1"/>
  <c r="J98" i="6" s="1"/>
  <c r="H289" i="6"/>
  <c r="I289" i="6" s="1"/>
  <c r="K289" i="6" s="1"/>
  <c r="J289" i="6" s="1"/>
  <c r="H16" i="6"/>
  <c r="I16" i="6" s="1"/>
  <c r="K16" i="6" s="1"/>
  <c r="J16" i="6" s="1"/>
  <c r="H103" i="6"/>
  <c r="I103" i="6" s="1"/>
  <c r="K103" i="6" s="1"/>
  <c r="J103" i="6" s="1"/>
  <c r="H318" i="6"/>
  <c r="I318" i="6" s="1"/>
  <c r="K318" i="6" s="1"/>
  <c r="J318" i="6" s="1"/>
  <c r="H28" i="6"/>
  <c r="I28" i="6" s="1"/>
  <c r="K28" i="6" s="1"/>
  <c r="J28" i="6" s="1"/>
  <c r="H102" i="6"/>
  <c r="I102" i="6" s="1"/>
  <c r="K102" i="6" s="1"/>
  <c r="J102" i="6" s="1"/>
  <c r="H257" i="6"/>
  <c r="I257" i="6" s="1"/>
  <c r="K257" i="6" s="1"/>
  <c r="J257" i="6" s="1"/>
  <c r="H234" i="6"/>
  <c r="I234" i="6" s="1"/>
  <c r="K234" i="6" s="1"/>
  <c r="J234" i="6" s="1"/>
  <c r="H275" i="6"/>
  <c r="I275" i="6" s="1"/>
  <c r="K275" i="6" s="1"/>
  <c r="J275" i="6" s="1"/>
  <c r="H273" i="6"/>
  <c r="I273" i="6" s="1"/>
  <c r="K273" i="6" s="1"/>
  <c r="J273" i="6" s="1"/>
  <c r="H303" i="6"/>
  <c r="I303" i="6" s="1"/>
  <c r="K303" i="6" s="1"/>
  <c r="J303" i="6" s="1"/>
  <c r="H82" i="6"/>
  <c r="I82" i="6" s="1"/>
  <c r="K82" i="6" s="1"/>
  <c r="J82" i="6" s="1"/>
  <c r="H135" i="6"/>
  <c r="I135" i="6" s="1"/>
  <c r="K135" i="6" s="1"/>
  <c r="J135" i="6" s="1"/>
  <c r="H49" i="6"/>
  <c r="I49" i="6" s="1"/>
  <c r="K49" i="6" s="1"/>
  <c r="J49" i="6" s="1"/>
  <c r="H205" i="6"/>
  <c r="I205" i="6" s="1"/>
  <c r="K205" i="6" s="1"/>
  <c r="J205" i="6" s="1"/>
  <c r="H315" i="6"/>
  <c r="I315" i="6" s="1"/>
  <c r="K315" i="6" s="1"/>
  <c r="J315" i="6" s="1"/>
  <c r="H213" i="6"/>
  <c r="I213" i="6" s="1"/>
  <c r="K213" i="6" s="1"/>
  <c r="J213" i="6" s="1"/>
  <c r="H260" i="6"/>
  <c r="I260" i="6" s="1"/>
  <c r="K260" i="6" s="1"/>
  <c r="J260" i="6" s="1"/>
  <c r="H130" i="6"/>
  <c r="I130" i="6" s="1"/>
  <c r="K130" i="6" s="1"/>
  <c r="J130" i="6" s="1"/>
  <c r="H96" i="6"/>
  <c r="I96" i="6" s="1"/>
  <c r="K96" i="6" s="1"/>
  <c r="J96" i="6" s="1"/>
  <c r="H66" i="6"/>
  <c r="I66" i="6" s="1"/>
  <c r="K66" i="6" s="1"/>
  <c r="J66" i="6" s="1"/>
  <c r="H139" i="6"/>
  <c r="I139" i="6" s="1"/>
  <c r="K139" i="6" s="1"/>
  <c r="J139" i="6" s="1"/>
  <c r="H281" i="6"/>
  <c r="I281" i="6" s="1"/>
  <c r="K281" i="6" s="1"/>
  <c r="J281" i="6" s="1"/>
  <c r="H191" i="6"/>
  <c r="I191" i="6" s="1"/>
  <c r="K191" i="6" s="1"/>
  <c r="J191" i="6" s="1"/>
  <c r="H84" i="6"/>
  <c r="I84" i="6" s="1"/>
  <c r="K84" i="6" s="1"/>
  <c r="J84" i="6" s="1"/>
  <c r="H104" i="6"/>
  <c r="I104" i="6" s="1"/>
  <c r="K104" i="6" s="1"/>
  <c r="J104" i="6" s="1"/>
  <c r="H86" i="6"/>
  <c r="I86" i="6" s="1"/>
  <c r="K86" i="6" s="1"/>
  <c r="J86" i="6" s="1"/>
  <c r="H182" i="6"/>
  <c r="I182" i="6" s="1"/>
  <c r="K182" i="6" s="1"/>
  <c r="J182" i="6" s="1"/>
  <c r="H125" i="6"/>
  <c r="I125" i="6" s="1"/>
  <c r="K125" i="6" s="1"/>
  <c r="J125" i="6" s="1"/>
  <c r="H190" i="6"/>
  <c r="I190" i="6" s="1"/>
  <c r="K190" i="6" s="1"/>
  <c r="J190" i="6" s="1"/>
  <c r="H88" i="6"/>
  <c r="I88" i="6" s="1"/>
  <c r="K88" i="6" s="1"/>
  <c r="J88" i="6" s="1"/>
  <c r="H171" i="6"/>
  <c r="I171" i="6" s="1"/>
  <c r="K171" i="6" s="1"/>
  <c r="J171" i="6" s="1"/>
  <c r="H69" i="6"/>
  <c r="I69" i="6" s="1"/>
  <c r="K69" i="6" s="1"/>
  <c r="J69" i="6" s="1"/>
  <c r="H185" i="6"/>
  <c r="I185" i="6" s="1"/>
  <c r="K185" i="6" s="1"/>
  <c r="J185" i="6" s="1"/>
  <c r="H68" i="6"/>
  <c r="I68" i="6" s="1"/>
  <c r="K68" i="6" s="1"/>
  <c r="J68" i="6" s="1"/>
  <c r="H176" i="6"/>
  <c r="I176" i="6" s="1"/>
  <c r="K176" i="6" s="1"/>
  <c r="J176" i="6" s="1"/>
  <c r="H169" i="6"/>
  <c r="I169" i="6" s="1"/>
  <c r="K169" i="6" s="1"/>
  <c r="J169" i="6" s="1"/>
  <c r="H244" i="6"/>
  <c r="I244" i="6" s="1"/>
  <c r="K244" i="6" s="1"/>
  <c r="J244" i="6" s="1"/>
  <c r="H122" i="6"/>
  <c r="I122" i="6" s="1"/>
  <c r="K122" i="6" s="1"/>
  <c r="J122" i="6" s="1"/>
  <c r="H218" i="6"/>
  <c r="I218" i="6" s="1"/>
  <c r="K218" i="6" s="1"/>
  <c r="J218" i="6" s="1"/>
  <c r="H91" i="6"/>
  <c r="I91" i="6" s="1"/>
  <c r="K91" i="6" s="1"/>
  <c r="J91" i="6" s="1"/>
  <c r="H38" i="6"/>
  <c r="I38" i="6" s="1"/>
  <c r="K38" i="6" s="1"/>
  <c r="J38" i="6" s="1"/>
  <c r="H76" i="6"/>
  <c r="I76" i="6" s="1"/>
  <c r="K76" i="6" s="1"/>
  <c r="J76" i="6" s="1"/>
  <c r="H143" i="6"/>
  <c r="I143" i="6" s="1"/>
  <c r="K143" i="6" s="1"/>
  <c r="J143" i="6" s="1"/>
  <c r="H145" i="6"/>
  <c r="I145" i="6" s="1"/>
  <c r="K145" i="6" s="1"/>
  <c r="J145" i="6" s="1"/>
  <c r="H302" i="6"/>
  <c r="I302" i="6" s="1"/>
  <c r="K302" i="6" s="1"/>
  <c r="J302" i="6" s="1"/>
  <c r="H250" i="6"/>
  <c r="I250" i="6" s="1"/>
  <c r="K250" i="6" s="1"/>
  <c r="J250" i="6" s="1"/>
  <c r="H61" i="6"/>
  <c r="I61" i="6" s="1"/>
  <c r="K61" i="6" s="1"/>
  <c r="J61" i="6" s="1"/>
  <c r="H222" i="6"/>
  <c r="I222" i="6" s="1"/>
  <c r="K222" i="6" s="1"/>
  <c r="J222" i="6" s="1"/>
  <c r="H92" i="6"/>
  <c r="I92" i="6" s="1"/>
  <c r="K92" i="6" s="1"/>
  <c r="J92" i="6" s="1"/>
  <c r="H249" i="6"/>
  <c r="I249" i="6" s="1"/>
  <c r="K249" i="6" s="1"/>
  <c r="J249" i="6" s="1"/>
  <c r="H170" i="6"/>
  <c r="I170" i="6" s="1"/>
  <c r="K170" i="6" s="1"/>
  <c r="J170" i="6" s="1"/>
  <c r="H4" i="6"/>
  <c r="I4" i="6" s="1"/>
  <c r="K4" i="6" s="1"/>
  <c r="J4" i="6" s="1"/>
  <c r="H180" i="6"/>
  <c r="I180" i="6" s="1"/>
  <c r="K180" i="6" s="1"/>
  <c r="J180" i="6" s="1"/>
  <c r="H93" i="6"/>
  <c r="I93" i="6" s="1"/>
  <c r="K93" i="6" s="1"/>
  <c r="J93" i="6" s="1"/>
  <c r="H94" i="6"/>
  <c r="I94" i="6" s="1"/>
  <c r="K94" i="6" s="1"/>
  <c r="J94" i="6" s="1"/>
  <c r="H259" i="6"/>
  <c r="I259" i="6" s="1"/>
  <c r="K259" i="6" s="1"/>
  <c r="J259" i="6" s="1"/>
  <c r="H293" i="6"/>
  <c r="I293" i="6" s="1"/>
  <c r="K293" i="6" s="1"/>
  <c r="J293" i="6" s="1"/>
  <c r="H101" i="6"/>
  <c r="I101" i="6" s="1"/>
  <c r="K101" i="6" s="1"/>
  <c r="J101" i="6" s="1"/>
  <c r="H186" i="6"/>
  <c r="I186" i="6" s="1"/>
  <c r="K186" i="6" s="1"/>
  <c r="J186" i="6" s="1"/>
  <c r="H225" i="6"/>
  <c r="I225" i="6" s="1"/>
  <c r="K225" i="6" s="1"/>
  <c r="J225" i="6" s="1"/>
  <c r="H217" i="6"/>
  <c r="I217" i="6" s="1"/>
  <c r="K217" i="6" s="1"/>
  <c r="J217" i="6" s="1"/>
  <c r="H65" i="6"/>
  <c r="I65" i="6" s="1"/>
  <c r="K65" i="6" s="1"/>
  <c r="J65" i="6" s="1"/>
  <c r="H168" i="6"/>
  <c r="I168" i="6" s="1"/>
  <c r="K168" i="6" s="1"/>
  <c r="J168" i="6" s="1"/>
  <c r="H309" i="6"/>
  <c r="I309" i="6" s="1"/>
  <c r="K309" i="6" s="1"/>
  <c r="J309" i="6" s="1"/>
  <c r="H262" i="6"/>
  <c r="I262" i="6" s="1"/>
  <c r="K262" i="6" s="1"/>
  <c r="J262" i="6" s="1"/>
  <c r="H119" i="6"/>
  <c r="I119" i="6" s="1"/>
  <c r="K119" i="6" s="1"/>
  <c r="J119" i="6" s="1"/>
  <c r="H248" i="6"/>
  <c r="I248" i="6" s="1"/>
  <c r="K248" i="6" s="1"/>
  <c r="J248" i="6" s="1"/>
  <c r="H212" i="6"/>
  <c r="I212" i="6" s="1"/>
  <c r="K212" i="6" s="1"/>
  <c r="J212" i="6" s="1"/>
  <c r="H206" i="6"/>
  <c r="I206" i="6" s="1"/>
  <c r="K206" i="6" s="1"/>
  <c r="J206" i="6" s="1"/>
  <c r="H151" i="6"/>
  <c r="I151" i="6" s="1"/>
  <c r="K151" i="6" s="1"/>
  <c r="J151" i="6" s="1"/>
  <c r="H128" i="6"/>
  <c r="I128" i="6" s="1"/>
  <c r="K128" i="6" s="1"/>
  <c r="J128" i="6" s="1"/>
  <c r="H80" i="6"/>
  <c r="I80" i="6" s="1"/>
  <c r="K80" i="6" s="1"/>
  <c r="J80" i="6" s="1"/>
  <c r="H301" i="6"/>
  <c r="I301" i="6" s="1"/>
  <c r="K301" i="6" s="1"/>
  <c r="J301" i="6" s="1"/>
  <c r="H165" i="6"/>
  <c r="I165" i="6" s="1"/>
  <c r="K165" i="6" s="1"/>
  <c r="J165" i="6" s="1"/>
  <c r="H252" i="6"/>
  <c r="I252" i="6" s="1"/>
  <c r="K252" i="6" s="1"/>
  <c r="J252" i="6" s="1"/>
  <c r="H149" i="6"/>
  <c r="I149" i="6" s="1"/>
  <c r="K149" i="6" s="1"/>
  <c r="J149" i="6" s="1"/>
  <c r="H111" i="6"/>
  <c r="I111" i="6" s="1"/>
  <c r="K111" i="6" s="1"/>
  <c r="J111" i="6" s="1"/>
  <c r="H31" i="6"/>
  <c r="I31" i="6" s="1"/>
  <c r="K31" i="6" s="1"/>
  <c r="J31" i="6" s="1"/>
  <c r="H90" i="6"/>
  <c r="I90" i="6" s="1"/>
  <c r="K90" i="6" s="1"/>
  <c r="J90" i="6" s="1"/>
  <c r="H48" i="6"/>
  <c r="I48" i="6" s="1"/>
  <c r="K48" i="6" s="1"/>
  <c r="J48" i="6" s="1"/>
  <c r="H85" i="6"/>
  <c r="I85" i="6" s="1"/>
  <c r="K85" i="6" s="1"/>
  <c r="J85" i="6" s="1"/>
  <c r="H167" i="6"/>
  <c r="I167" i="6" s="1"/>
  <c r="K167" i="6" s="1"/>
  <c r="J167" i="6" s="1"/>
  <c r="H56" i="6"/>
  <c r="I56" i="6" s="1"/>
  <c r="K56" i="6" s="1"/>
  <c r="J56" i="6" s="1"/>
  <c r="H199" i="6"/>
  <c r="I199" i="6" s="1"/>
  <c r="K199" i="6" s="1"/>
  <c r="J199" i="6" s="1"/>
  <c r="H155" i="6"/>
  <c r="I155" i="6" s="1"/>
  <c r="K155" i="6" s="1"/>
  <c r="J155" i="6" s="1"/>
  <c r="H268" i="6"/>
  <c r="I268" i="6" s="1"/>
  <c r="K268" i="6" s="1"/>
  <c r="J268" i="6" s="1"/>
  <c r="H305" i="6"/>
  <c r="I305" i="6" s="1"/>
  <c r="K305" i="6" s="1"/>
  <c r="J305" i="6" s="1"/>
  <c r="H196" i="6"/>
  <c r="I196" i="6" s="1"/>
  <c r="K196" i="6" s="1"/>
  <c r="J196" i="6" s="1"/>
  <c r="H266" i="6"/>
  <c r="I266" i="6" s="1"/>
  <c r="K266" i="6" s="1"/>
  <c r="J266" i="6" s="1"/>
  <c r="H13" i="6"/>
  <c r="I13" i="6" s="1"/>
  <c r="K13" i="6" s="1"/>
  <c r="J13" i="6" s="1"/>
  <c r="H51" i="6"/>
  <c r="I51" i="6" s="1"/>
  <c r="K51" i="6" s="1"/>
  <c r="J51" i="6" s="1"/>
  <c r="H72" i="6"/>
  <c r="I72" i="6" s="1"/>
  <c r="K72" i="6" s="1"/>
  <c r="J72" i="6" s="1"/>
  <c r="H39" i="6"/>
  <c r="I39" i="6" s="1"/>
  <c r="K39" i="6" s="1"/>
  <c r="J39" i="6" s="1"/>
  <c r="H292" i="6"/>
  <c r="I292" i="6" s="1"/>
  <c r="K292" i="6" s="1"/>
  <c r="J292" i="6" s="1"/>
  <c r="H116" i="6"/>
  <c r="I116" i="6" s="1"/>
  <c r="K116" i="6" s="1"/>
  <c r="J116" i="6" s="1"/>
  <c r="H12" i="6"/>
  <c r="I12" i="6" s="1"/>
  <c r="K12" i="6" s="1"/>
  <c r="J12" i="6" s="1"/>
  <c r="H45" i="6"/>
  <c r="I45" i="6" s="1"/>
  <c r="K45" i="6" s="1"/>
  <c r="J45" i="6" s="1"/>
  <c r="H238" i="6"/>
  <c r="I238" i="6" s="1"/>
  <c r="K238" i="6" s="1"/>
  <c r="J238" i="6" s="1"/>
  <c r="H284" i="6"/>
  <c r="I284" i="6" s="1"/>
  <c r="K284" i="6" s="1"/>
  <c r="J284" i="6" s="1"/>
  <c r="H55" i="6"/>
  <c r="I55" i="6" s="1"/>
  <c r="K55" i="6" s="1"/>
  <c r="J55" i="6" s="1"/>
  <c r="H141" i="6"/>
  <c r="I141" i="6" s="1"/>
  <c r="K141" i="6" s="1"/>
  <c r="J141" i="6" s="1"/>
  <c r="H134" i="6"/>
  <c r="I134" i="6" s="1"/>
  <c r="K134" i="6" s="1"/>
  <c r="J134" i="6" s="1"/>
  <c r="H232" i="6"/>
  <c r="I232" i="6" s="1"/>
  <c r="K232" i="6" s="1"/>
  <c r="J232" i="6" s="1"/>
  <c r="H40" i="6"/>
  <c r="I40" i="6" s="1"/>
  <c r="K40" i="6" s="1"/>
  <c r="J40" i="6" s="1"/>
  <c r="H62" i="6"/>
  <c r="I62" i="6" s="1"/>
  <c r="K62" i="6" s="1"/>
  <c r="J62" i="6" s="1"/>
  <c r="H148" i="6"/>
  <c r="I148" i="6" s="1"/>
  <c r="K148" i="6" s="1"/>
  <c r="J148" i="6" s="1"/>
  <c r="H9" i="6"/>
  <c r="I9" i="6" s="1"/>
  <c r="K9" i="6" s="1"/>
  <c r="J9" i="6" s="1"/>
  <c r="H290" i="6"/>
  <c r="I290" i="6" s="1"/>
  <c r="K290" i="6" s="1"/>
  <c r="J290" i="6" s="1"/>
  <c r="H247" i="6"/>
  <c r="I247" i="6" s="1"/>
  <c r="K247" i="6" s="1"/>
  <c r="J247" i="6" s="1"/>
  <c r="H114" i="6"/>
  <c r="I114" i="6" s="1"/>
  <c r="K114" i="6" s="1"/>
  <c r="J114" i="6" s="1"/>
  <c r="H236" i="6"/>
  <c r="I236" i="6" s="1"/>
  <c r="K236" i="6" s="1"/>
  <c r="J236" i="6" s="1"/>
  <c r="H314" i="6"/>
  <c r="I314" i="6" s="1"/>
  <c r="K314" i="6" s="1"/>
  <c r="J314" i="6" s="1"/>
  <c r="H77" i="6"/>
  <c r="I77" i="6" s="1"/>
  <c r="K77" i="6" s="1"/>
  <c r="J77" i="6" s="1"/>
  <c r="H183" i="6"/>
  <c r="I183" i="6" s="1"/>
  <c r="K183" i="6" s="1"/>
  <c r="J183" i="6" s="1"/>
  <c r="H26" i="6"/>
  <c r="I26" i="6" s="1"/>
  <c r="K26" i="6" s="1"/>
  <c r="J26" i="6" s="1"/>
  <c r="H263" i="6"/>
  <c r="I263" i="6" s="1"/>
  <c r="K263" i="6" s="1"/>
  <c r="J263" i="6" s="1"/>
  <c r="H24" i="6"/>
  <c r="I24" i="6" s="1"/>
  <c r="K24" i="6" s="1"/>
  <c r="J24" i="6" s="1"/>
  <c r="H283" i="6"/>
  <c r="I283" i="6" s="1"/>
  <c r="K283" i="6" s="1"/>
  <c r="J283" i="6" s="1"/>
  <c r="H211" i="6"/>
  <c r="I211" i="6" s="1"/>
  <c r="K211" i="6" s="1"/>
  <c r="J211" i="6" s="1"/>
  <c r="H58" i="6"/>
  <c r="I58" i="6" s="1"/>
  <c r="K58" i="6" s="1"/>
  <c r="J58" i="6" s="1"/>
  <c r="H18" i="6"/>
  <c r="I18" i="6" s="1"/>
  <c r="K18" i="6" s="1"/>
  <c r="J18" i="6" s="1"/>
  <c r="H78" i="6"/>
  <c r="I78" i="6" s="1"/>
  <c r="K78" i="6" s="1"/>
  <c r="J78" i="6" s="1"/>
  <c r="H146" i="6"/>
  <c r="I146" i="6" s="1"/>
  <c r="K146" i="6" s="1"/>
  <c r="J146" i="6" s="1"/>
  <c r="H177" i="6"/>
  <c r="I177" i="6" s="1"/>
  <c r="K177" i="6" s="1"/>
  <c r="J177" i="6" s="1"/>
  <c r="H241" i="6"/>
  <c r="I241" i="6" s="1"/>
  <c r="K241" i="6" s="1"/>
  <c r="J241" i="6" s="1"/>
  <c r="H228" i="6"/>
  <c r="I228" i="6" s="1"/>
  <c r="K228" i="6" s="1"/>
  <c r="J228" i="6" s="1"/>
  <c r="H137" i="6"/>
  <c r="I137" i="6" s="1"/>
  <c r="K137" i="6" s="1"/>
  <c r="J137" i="6" s="1"/>
  <c r="H215" i="6"/>
  <c r="I215" i="6" s="1"/>
  <c r="K215" i="6" s="1"/>
  <c r="J215" i="6" s="1"/>
  <c r="H63" i="6"/>
  <c r="I63" i="6" s="1"/>
  <c r="K63" i="6" s="1"/>
  <c r="J63" i="6" s="1"/>
  <c r="H132" i="6"/>
  <c r="I132" i="6" s="1"/>
  <c r="K132" i="6" s="1"/>
  <c r="J132" i="6" s="1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B312" i="28"/>
  <c r="B313" i="28"/>
  <c r="B314" i="28"/>
  <c r="B315" i="28"/>
  <c r="B316" i="28"/>
  <c r="B317" i="28"/>
  <c r="B318" i="28"/>
  <c r="B319" i="28"/>
  <c r="B320" i="28"/>
  <c r="B321" i="28"/>
  <c r="B322" i="28"/>
  <c r="B323" i="28"/>
  <c r="B324" i="28"/>
  <c r="B325" i="28"/>
  <c r="B326" i="28"/>
  <c r="B327" i="28"/>
  <c r="B328" i="28"/>
  <c r="B329" i="28"/>
  <c r="B330" i="28"/>
  <c r="B331" i="28"/>
  <c r="B332" i="28"/>
  <c r="B333" i="28"/>
  <c r="B334" i="28"/>
  <c r="B335" i="28"/>
  <c r="B336" i="28"/>
  <c r="B337" i="28"/>
  <c r="B338" i="28"/>
  <c r="B339" i="28"/>
  <c r="B340" i="28"/>
  <c r="B341" i="28"/>
  <c r="B342" i="28"/>
  <c r="B343" i="28"/>
  <c r="B344" i="28"/>
  <c r="B173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3" i="28"/>
  <c r="A2" i="28"/>
  <c r="H2" i="6" l="1"/>
  <c r="F2" i="6"/>
  <c r="G2" i="6" s="1"/>
  <c r="I2" i="6" l="1"/>
  <c r="K2" i="6" s="1"/>
  <c r="J2" i="6" s="1"/>
  <c r="F2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B2" i="28" l="1"/>
  <c r="H190" i="4"/>
  <c r="H191" i="4"/>
  <c r="H192" i="4"/>
  <c r="G190" i="4"/>
  <c r="G191" i="4"/>
  <c r="G192" i="4"/>
  <c r="B39" i="28" l="1"/>
  <c r="B153" i="28"/>
  <c r="B61" i="28"/>
  <c r="B116" i="28"/>
  <c r="B33" i="28"/>
  <c r="B59" i="28"/>
  <c r="B128" i="28"/>
  <c r="B127" i="28"/>
  <c r="B112" i="28"/>
  <c r="B36" i="28"/>
  <c r="B102" i="28"/>
  <c r="B88" i="28"/>
  <c r="B170" i="28"/>
  <c r="B80" i="28"/>
  <c r="B50" i="28"/>
  <c r="B140" i="28"/>
  <c r="B146" i="28"/>
  <c r="B46" i="28"/>
  <c r="B90" i="28"/>
  <c r="B136" i="28"/>
  <c r="B52" i="28"/>
  <c r="B117" i="28"/>
  <c r="B74" i="28"/>
  <c r="B165" i="28"/>
  <c r="B76" i="28"/>
  <c r="B150" i="28"/>
  <c r="B115" i="28"/>
  <c r="B147" i="28"/>
  <c r="B142" i="28"/>
  <c r="B107" i="28"/>
  <c r="B135" i="28"/>
  <c r="B129" i="28"/>
  <c r="B91" i="28"/>
  <c r="B161" i="28"/>
  <c r="B32" i="28"/>
  <c r="B168" i="28"/>
  <c r="B166" i="28"/>
  <c r="B131" i="28"/>
  <c r="B53" i="28"/>
  <c r="B89" i="28"/>
  <c r="B149" i="28"/>
  <c r="B121" i="28"/>
  <c r="B87" i="28"/>
  <c r="B51" i="28"/>
  <c r="B35" i="28"/>
  <c r="B71" i="28"/>
  <c r="B43" i="28"/>
  <c r="B63" i="28"/>
  <c r="B65" i="28"/>
  <c r="B106" i="28"/>
  <c r="B34" i="28"/>
  <c r="B133" i="28"/>
  <c r="B70" i="28"/>
  <c r="B105" i="28"/>
  <c r="B103" i="28"/>
  <c r="B67" i="28"/>
  <c r="B158" i="28"/>
  <c r="B55" i="28"/>
  <c r="B108" i="28"/>
  <c r="B151" i="28"/>
  <c r="B141" i="28"/>
  <c r="B130" i="28"/>
  <c r="B94" i="28"/>
  <c r="B126" i="28"/>
  <c r="B122" i="28"/>
  <c r="B96" i="28"/>
  <c r="B85" i="28"/>
  <c r="B57" i="28"/>
  <c r="B93" i="28"/>
  <c r="B69" i="28"/>
  <c r="B124" i="28"/>
  <c r="B41" i="28"/>
  <c r="B31" i="28"/>
  <c r="B145" i="28"/>
  <c r="B95" i="28"/>
  <c r="B169" i="28"/>
  <c r="B123" i="28"/>
  <c r="B68" i="28"/>
  <c r="B120" i="28"/>
  <c r="B66" i="28"/>
  <c r="B42" i="28"/>
  <c r="B104" i="28"/>
  <c r="B58" i="28"/>
  <c r="B110" i="28"/>
  <c r="B159" i="28"/>
  <c r="B77" i="28"/>
  <c r="B114" i="28"/>
  <c r="B143" i="28"/>
  <c r="B60" i="28"/>
  <c r="B64" i="28"/>
  <c r="B38" i="28"/>
  <c r="B82" i="28"/>
  <c r="B79" i="28"/>
  <c r="B148" i="28"/>
  <c r="B138" i="28"/>
  <c r="B49" i="28"/>
  <c r="B134" i="28"/>
  <c r="B144" i="28"/>
  <c r="B83" i="28"/>
  <c r="B118" i="28"/>
  <c r="B137" i="28"/>
  <c r="B84" i="28"/>
  <c r="B72" i="28"/>
  <c r="B119" i="28"/>
  <c r="B154" i="28"/>
  <c r="B48" i="28"/>
  <c r="B139" i="28"/>
  <c r="B132" i="28"/>
  <c r="B157" i="28"/>
  <c r="B160" i="28"/>
  <c r="B30" i="28"/>
  <c r="B78" i="28"/>
  <c r="B152" i="28"/>
  <c r="B109" i="28"/>
  <c r="B163" i="28"/>
  <c r="B81" i="28"/>
  <c r="B101" i="28"/>
  <c r="B155" i="28"/>
  <c r="B73" i="28"/>
  <c r="B162" i="28"/>
  <c r="B86" i="28"/>
  <c r="B62" i="28"/>
  <c r="B47" i="28"/>
  <c r="B111" i="28"/>
  <c r="B75" i="28"/>
  <c r="B125" i="28"/>
  <c r="B54" i="28"/>
  <c r="B97" i="28"/>
  <c r="B44" i="28"/>
  <c r="B113" i="28"/>
  <c r="B156" i="28"/>
  <c r="B45" i="28"/>
  <c r="B100" i="28"/>
  <c r="B167" i="28"/>
  <c r="B37" i="28"/>
  <c r="B92" i="28"/>
  <c r="B164" i="28"/>
  <c r="B99" i="28"/>
  <c r="B56" i="28"/>
  <c r="B40" i="28"/>
  <c r="B98" i="28"/>
  <c r="I192" i="4"/>
  <c r="I191" i="4"/>
  <c r="I190" i="4"/>
  <c r="H188" i="4" l="1"/>
  <c r="H189" i="4"/>
  <c r="G188" i="4"/>
  <c r="G189" i="4"/>
  <c r="I189" i="4" l="1"/>
  <c r="I188" i="4"/>
  <c r="B4" i="28" l="1"/>
  <c r="B28" i="28" l="1"/>
  <c r="B21" i="28"/>
  <c r="B14" i="28"/>
  <c r="B6" i="28"/>
  <c r="B20" i="28"/>
  <c r="B13" i="28"/>
  <c r="B19" i="28"/>
  <c r="B3" i="28"/>
  <c r="B18" i="28"/>
  <c r="B12" i="28"/>
  <c r="B24" i="28"/>
  <c r="B10" i="28"/>
  <c r="B27" i="28"/>
  <c r="B5" i="28"/>
  <c r="B26" i="28"/>
  <c r="B25" i="28"/>
  <c r="B11" i="28"/>
  <c r="B17" i="28"/>
  <c r="B23" i="28"/>
  <c r="B16" i="28"/>
  <c r="B9" i="28"/>
  <c r="B22" i="28"/>
  <c r="B8" i="28"/>
  <c r="B29" i="28"/>
  <c r="B15" i="28"/>
  <c r="B7" i="28"/>
  <c r="H181" i="4" l="1"/>
  <c r="H182" i="4"/>
  <c r="H183" i="4"/>
  <c r="H184" i="4"/>
  <c r="H185" i="4"/>
  <c r="H186" i="4"/>
  <c r="H187" i="4"/>
  <c r="G181" i="4"/>
  <c r="G182" i="4"/>
  <c r="G183" i="4"/>
  <c r="G184" i="4"/>
  <c r="G185" i="4"/>
  <c r="G186" i="4"/>
  <c r="G187" i="4"/>
  <c r="I187" i="4" l="1"/>
  <c r="I186" i="4"/>
  <c r="I185" i="4"/>
  <c r="I184" i="4"/>
  <c r="I183" i="4"/>
  <c r="I182" i="4"/>
  <c r="D62" i="18" l="1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L45" i="18"/>
  <c r="L46" i="18" s="1"/>
  <c r="K45" i="18"/>
  <c r="D45" i="18"/>
  <c r="D44" i="18"/>
  <c r="D43" i="18"/>
  <c r="D42" i="18"/>
  <c r="D41" i="18"/>
  <c r="L40" i="18"/>
  <c r="K40" i="18"/>
  <c r="D40" i="18"/>
  <c r="K41" i="18" l="1"/>
  <c r="K39" i="18"/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2" i="5"/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I62" i="4" s="1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2" i="4"/>
  <c r="G2" i="4"/>
  <c r="I181" i="4"/>
  <c r="I73" i="4" l="1"/>
  <c r="J190" i="4"/>
  <c r="J191" i="4"/>
  <c r="J192" i="4"/>
  <c r="I178" i="4"/>
  <c r="J178" i="4" s="1"/>
  <c r="I170" i="4"/>
  <c r="J170" i="4" s="1"/>
  <c r="I162" i="4"/>
  <c r="J162" i="4" s="1"/>
  <c r="I154" i="4"/>
  <c r="J154" i="4" s="1"/>
  <c r="I146" i="4"/>
  <c r="J146" i="4" s="1"/>
  <c r="I138" i="4"/>
  <c r="J138" i="4" s="1"/>
  <c r="I106" i="4"/>
  <c r="J106" i="4" s="1"/>
  <c r="I42" i="4"/>
  <c r="J42" i="4" s="1"/>
  <c r="J181" i="4"/>
  <c r="J189" i="4"/>
  <c r="J182" i="4"/>
  <c r="J183" i="4"/>
  <c r="J185" i="4"/>
  <c r="J62" i="4"/>
  <c r="J184" i="4"/>
  <c r="J73" i="4"/>
  <c r="J187" i="4"/>
  <c r="J188" i="4"/>
  <c r="J186" i="4"/>
  <c r="I174" i="4"/>
  <c r="J174" i="4" s="1"/>
  <c r="I158" i="4"/>
  <c r="J158" i="4" s="1"/>
  <c r="I150" i="4"/>
  <c r="J150" i="4" s="1"/>
  <c r="I142" i="4"/>
  <c r="J142" i="4" s="1"/>
  <c r="I134" i="4"/>
  <c r="J134" i="4" s="1"/>
  <c r="I126" i="4"/>
  <c r="J126" i="4" s="1"/>
  <c r="I118" i="4"/>
  <c r="J118" i="4" s="1"/>
  <c r="I110" i="4"/>
  <c r="J110" i="4" s="1"/>
  <c r="I102" i="4"/>
  <c r="J102" i="4" s="1"/>
  <c r="I94" i="4"/>
  <c r="J94" i="4" s="1"/>
  <c r="I86" i="4"/>
  <c r="J86" i="4" s="1"/>
  <c r="I78" i="4"/>
  <c r="J78" i="4" s="1"/>
  <c r="I70" i="4"/>
  <c r="J70" i="4" s="1"/>
  <c r="I54" i="4"/>
  <c r="J54" i="4" s="1"/>
  <c r="I46" i="4"/>
  <c r="J46" i="4" s="1"/>
  <c r="I38" i="4"/>
  <c r="J38" i="4" s="1"/>
  <c r="I30" i="4"/>
  <c r="J30" i="4" s="1"/>
  <c r="I22" i="4"/>
  <c r="J22" i="4" s="1"/>
  <c r="I14" i="4"/>
  <c r="J14" i="4" s="1"/>
  <c r="I6" i="4"/>
  <c r="J6" i="4" s="1"/>
  <c r="I166" i="4"/>
  <c r="J166" i="4" s="1"/>
  <c r="I18" i="4"/>
  <c r="J18" i="4" s="1"/>
  <c r="I89" i="4"/>
  <c r="J89" i="4" s="1"/>
  <c r="I130" i="4"/>
  <c r="I122" i="4"/>
  <c r="J122" i="4" s="1"/>
  <c r="I114" i="4"/>
  <c r="J114" i="4" s="1"/>
  <c r="I98" i="4"/>
  <c r="J98" i="4" s="1"/>
  <c r="I90" i="4"/>
  <c r="J90" i="4" s="1"/>
  <c r="I82" i="4"/>
  <c r="J82" i="4" s="1"/>
  <c r="I74" i="4"/>
  <c r="J74" i="4" s="1"/>
  <c r="I66" i="4"/>
  <c r="J66" i="4" s="1"/>
  <c r="I58" i="4"/>
  <c r="J58" i="4" s="1"/>
  <c r="I50" i="4"/>
  <c r="I34" i="4"/>
  <c r="I26" i="4"/>
  <c r="J26" i="4" s="1"/>
  <c r="I10" i="4"/>
  <c r="J10" i="4" s="1"/>
  <c r="I169" i="4"/>
  <c r="J169" i="4" s="1"/>
  <c r="I137" i="4"/>
  <c r="J137" i="4" s="1"/>
  <c r="I121" i="4"/>
  <c r="I105" i="4"/>
  <c r="J105" i="4" s="1"/>
  <c r="I57" i="4"/>
  <c r="J57" i="4" s="1"/>
  <c r="I41" i="4"/>
  <c r="J41" i="4" s="1"/>
  <c r="I153" i="4"/>
  <c r="J153" i="4" s="1"/>
  <c r="I25" i="4"/>
  <c r="I173" i="4"/>
  <c r="J173" i="4" s="1"/>
  <c r="I165" i="4"/>
  <c r="J165" i="4" s="1"/>
  <c r="I157" i="4"/>
  <c r="J157" i="4" s="1"/>
  <c r="I149" i="4"/>
  <c r="J149" i="4" s="1"/>
  <c r="I141" i="4"/>
  <c r="J141" i="4" s="1"/>
  <c r="I133" i="4"/>
  <c r="J133" i="4" s="1"/>
  <c r="I125" i="4"/>
  <c r="J125" i="4" s="1"/>
  <c r="I117" i="4"/>
  <c r="J117" i="4" s="1"/>
  <c r="I109" i="4"/>
  <c r="J109" i="4" s="1"/>
  <c r="I101" i="4"/>
  <c r="J101" i="4" s="1"/>
  <c r="I93" i="4"/>
  <c r="J93" i="4" s="1"/>
  <c r="I85" i="4"/>
  <c r="J85" i="4" s="1"/>
  <c r="I77" i="4"/>
  <c r="J77" i="4" s="1"/>
  <c r="I69" i="4"/>
  <c r="J69" i="4" s="1"/>
  <c r="I61" i="4"/>
  <c r="J61" i="4" s="1"/>
  <c r="I53" i="4"/>
  <c r="J53" i="4" s="1"/>
  <c r="I45" i="4"/>
  <c r="J45" i="4" s="1"/>
  <c r="I37" i="4"/>
  <c r="J37" i="4" s="1"/>
  <c r="I29" i="4"/>
  <c r="I21" i="4"/>
  <c r="J21" i="4" s="1"/>
  <c r="I13" i="4"/>
  <c r="J13" i="4" s="1"/>
  <c r="I5" i="4"/>
  <c r="J5" i="4" s="1"/>
  <c r="I9" i="4"/>
  <c r="J9" i="4" s="1"/>
  <c r="I145" i="4"/>
  <c r="J145" i="4" s="1"/>
  <c r="I129" i="4"/>
  <c r="J129" i="4" s="1"/>
  <c r="I113" i="4"/>
  <c r="J113" i="4" s="1"/>
  <c r="I97" i="4"/>
  <c r="J97" i="4" s="1"/>
  <c r="I81" i="4"/>
  <c r="J81" i="4" s="1"/>
  <c r="I65" i="4"/>
  <c r="J65" i="4" s="1"/>
  <c r="I49" i="4"/>
  <c r="J49" i="4" s="1"/>
  <c r="I33" i="4"/>
  <c r="J33" i="4" s="1"/>
  <c r="I17" i="4"/>
  <c r="J17" i="4" s="1"/>
  <c r="I177" i="4"/>
  <c r="J177" i="4" s="1"/>
  <c r="I161" i="4"/>
  <c r="J161" i="4" s="1"/>
  <c r="I180" i="4"/>
  <c r="J180" i="4" s="1"/>
  <c r="I172" i="4"/>
  <c r="J172" i="4" s="1"/>
  <c r="I164" i="4"/>
  <c r="J164" i="4" s="1"/>
  <c r="I156" i="4"/>
  <c r="J156" i="4" s="1"/>
  <c r="I148" i="4"/>
  <c r="J148" i="4" s="1"/>
  <c r="I140" i="4"/>
  <c r="J140" i="4" s="1"/>
  <c r="I132" i="4"/>
  <c r="J132" i="4" s="1"/>
  <c r="I124" i="4"/>
  <c r="J124" i="4" s="1"/>
  <c r="I116" i="4"/>
  <c r="J116" i="4" s="1"/>
  <c r="I179" i="4"/>
  <c r="J179" i="4" s="1"/>
  <c r="I155" i="4"/>
  <c r="J155" i="4" s="1"/>
  <c r="I147" i="4"/>
  <c r="J147" i="4" s="1"/>
  <c r="I139" i="4"/>
  <c r="J139" i="4" s="1"/>
  <c r="I131" i="4"/>
  <c r="J131" i="4" s="1"/>
  <c r="I123" i="4"/>
  <c r="J123" i="4" s="1"/>
  <c r="I115" i="4"/>
  <c r="J115" i="4" s="1"/>
  <c r="I107" i="4"/>
  <c r="J107" i="4" s="1"/>
  <c r="I99" i="4"/>
  <c r="J99" i="4" s="1"/>
  <c r="I91" i="4"/>
  <c r="J91" i="4" s="1"/>
  <c r="I83" i="4"/>
  <c r="J83" i="4" s="1"/>
  <c r="I75" i="4"/>
  <c r="J75" i="4" s="1"/>
  <c r="I67" i="4"/>
  <c r="J67" i="4" s="1"/>
  <c r="I59" i="4"/>
  <c r="J59" i="4" s="1"/>
  <c r="I51" i="4"/>
  <c r="J51" i="4" s="1"/>
  <c r="I43" i="4"/>
  <c r="J43" i="4" s="1"/>
  <c r="I35" i="4"/>
  <c r="J35" i="4" s="1"/>
  <c r="I27" i="4"/>
  <c r="J27" i="4" s="1"/>
  <c r="I19" i="4"/>
  <c r="I11" i="4"/>
  <c r="J11" i="4" s="1"/>
  <c r="I3" i="4"/>
  <c r="J3" i="4" s="1"/>
  <c r="I171" i="4"/>
  <c r="J171" i="4" s="1"/>
  <c r="I176" i="4"/>
  <c r="J176" i="4" s="1"/>
  <c r="I168" i="4"/>
  <c r="J168" i="4" s="1"/>
  <c r="I160" i="4"/>
  <c r="J160" i="4" s="1"/>
  <c r="I152" i="4"/>
  <c r="J152" i="4" s="1"/>
  <c r="I144" i="4"/>
  <c r="J144" i="4" s="1"/>
  <c r="I136" i="4"/>
  <c r="J136" i="4" s="1"/>
  <c r="I128" i="4"/>
  <c r="J128" i="4" s="1"/>
  <c r="I120" i="4"/>
  <c r="J120" i="4" s="1"/>
  <c r="I112" i="4"/>
  <c r="J112" i="4" s="1"/>
  <c r="I104" i="4"/>
  <c r="J104" i="4" s="1"/>
  <c r="I96" i="4"/>
  <c r="J96" i="4" s="1"/>
  <c r="I88" i="4"/>
  <c r="J88" i="4" s="1"/>
  <c r="I80" i="4"/>
  <c r="J80" i="4" s="1"/>
  <c r="I72" i="4"/>
  <c r="J72" i="4" s="1"/>
  <c r="I64" i="4"/>
  <c r="J64" i="4" s="1"/>
  <c r="I56" i="4"/>
  <c r="J56" i="4" s="1"/>
  <c r="I48" i="4"/>
  <c r="J48" i="4" s="1"/>
  <c r="I40" i="4"/>
  <c r="J40" i="4" s="1"/>
  <c r="I32" i="4"/>
  <c r="I24" i="4"/>
  <c r="J24" i="4" s="1"/>
  <c r="I16" i="4"/>
  <c r="J16" i="4" s="1"/>
  <c r="I8" i="4"/>
  <c r="J8" i="4" s="1"/>
  <c r="I163" i="4"/>
  <c r="J163" i="4" s="1"/>
  <c r="I175" i="4"/>
  <c r="J175" i="4" s="1"/>
  <c r="I159" i="4"/>
  <c r="J159" i="4" s="1"/>
  <c r="I151" i="4"/>
  <c r="J151" i="4" s="1"/>
  <c r="I143" i="4"/>
  <c r="J143" i="4" s="1"/>
  <c r="I135" i="4"/>
  <c r="I127" i="4"/>
  <c r="J127" i="4" s="1"/>
  <c r="I119" i="4"/>
  <c r="J119" i="4" s="1"/>
  <c r="I111" i="4"/>
  <c r="J111" i="4" s="1"/>
  <c r="I103" i="4"/>
  <c r="J103" i="4" s="1"/>
  <c r="I95" i="4"/>
  <c r="J95" i="4" s="1"/>
  <c r="I87" i="4"/>
  <c r="I79" i="4"/>
  <c r="J79" i="4" s="1"/>
  <c r="I71" i="4"/>
  <c r="J71" i="4" s="1"/>
  <c r="I63" i="4"/>
  <c r="J63" i="4" s="1"/>
  <c r="I55" i="4"/>
  <c r="J55" i="4" s="1"/>
  <c r="I47" i="4"/>
  <c r="I39" i="4"/>
  <c r="J39" i="4" s="1"/>
  <c r="I31" i="4"/>
  <c r="J31" i="4" s="1"/>
  <c r="I23" i="4"/>
  <c r="J23" i="4" s="1"/>
  <c r="I15" i="4"/>
  <c r="J15" i="4" s="1"/>
  <c r="I7" i="4"/>
  <c r="I108" i="4"/>
  <c r="J108" i="4" s="1"/>
  <c r="I100" i="4"/>
  <c r="J100" i="4" s="1"/>
  <c r="I92" i="4"/>
  <c r="J92" i="4" s="1"/>
  <c r="I84" i="4"/>
  <c r="J84" i="4" s="1"/>
  <c r="I76" i="4"/>
  <c r="J76" i="4" s="1"/>
  <c r="I68" i="4"/>
  <c r="J68" i="4" s="1"/>
  <c r="I60" i="4"/>
  <c r="J60" i="4" s="1"/>
  <c r="I52" i="4"/>
  <c r="J52" i="4" s="1"/>
  <c r="I44" i="4"/>
  <c r="J44" i="4" s="1"/>
  <c r="I36" i="4"/>
  <c r="J36" i="4" s="1"/>
  <c r="I28" i="4"/>
  <c r="J28" i="4" s="1"/>
  <c r="I20" i="4"/>
  <c r="J20" i="4" s="1"/>
  <c r="I12" i="4"/>
  <c r="J12" i="4" s="1"/>
  <c r="I4" i="4"/>
  <c r="J4" i="4" s="1"/>
  <c r="I167" i="4"/>
  <c r="J167" i="4" s="1"/>
  <c r="I2" i="4"/>
  <c r="J2" i="4" s="1"/>
  <c r="J19" i="4" l="1"/>
  <c r="J135" i="4"/>
  <c r="J7" i="4"/>
  <c r="J25" i="4"/>
  <c r="J50" i="4"/>
  <c r="J130" i="4"/>
  <c r="J47" i="4"/>
  <c r="J34" i="4"/>
  <c r="J121" i="4"/>
  <c r="J29" i="4"/>
  <c r="J32" i="4"/>
  <c r="J87" i="4"/>
</calcChain>
</file>

<file path=xl/sharedStrings.xml><?xml version="1.0" encoding="utf-8"?>
<sst xmlns="http://schemas.openxmlformats.org/spreadsheetml/2006/main" count="9020" uniqueCount="1372">
  <si>
    <t>ID</t>
  </si>
  <si>
    <t>Name</t>
  </si>
  <si>
    <t>Class Date</t>
  </si>
  <si>
    <t>Credit Expiration</t>
  </si>
  <si>
    <t>DPD</t>
  </si>
  <si>
    <t>FS</t>
  </si>
  <si>
    <t>CDR</t>
  </si>
  <si>
    <t>SICR</t>
  </si>
  <si>
    <t>Follow Up</t>
  </si>
  <si>
    <t>Group</t>
  </si>
  <si>
    <t>Group Max Stage</t>
  </si>
  <si>
    <t>Group Reason</t>
  </si>
  <si>
    <t>initial rating</t>
  </si>
  <si>
    <t>Last Month Rate</t>
  </si>
  <si>
    <t>Current Rate</t>
  </si>
  <si>
    <t>Stage Changes</t>
  </si>
  <si>
    <t>Reason Of Classification</t>
  </si>
  <si>
    <t>Row Labels</t>
  </si>
  <si>
    <t>Max of AGE</t>
  </si>
  <si>
    <t>001326</t>
  </si>
  <si>
    <t>001459</t>
  </si>
  <si>
    <t>001655</t>
  </si>
  <si>
    <t>001685</t>
  </si>
  <si>
    <t>002723</t>
  </si>
  <si>
    <t>004262</t>
  </si>
  <si>
    <t>008600</t>
  </si>
  <si>
    <t>013765</t>
  </si>
  <si>
    <t>016975</t>
  </si>
  <si>
    <t>021991</t>
  </si>
  <si>
    <t>024231</t>
  </si>
  <si>
    <t>026763</t>
  </si>
  <si>
    <t>026879</t>
  </si>
  <si>
    <t>027615</t>
  </si>
  <si>
    <t>036687</t>
  </si>
  <si>
    <t>042447</t>
  </si>
  <si>
    <t>045039</t>
  </si>
  <si>
    <t>059640</t>
  </si>
  <si>
    <t>063332</t>
  </si>
  <si>
    <t>073664</t>
  </si>
  <si>
    <t>075412</t>
  </si>
  <si>
    <t>083549</t>
  </si>
  <si>
    <t>094893</t>
  </si>
  <si>
    <t>096935</t>
  </si>
  <si>
    <t>102927</t>
  </si>
  <si>
    <t>104337</t>
  </si>
  <si>
    <t>152434</t>
  </si>
  <si>
    <t>153211</t>
  </si>
  <si>
    <t>180666</t>
  </si>
  <si>
    <t>181525</t>
  </si>
  <si>
    <t>187838</t>
  </si>
  <si>
    <t>188694</t>
  </si>
  <si>
    <t>EXPIRATION_DATE</t>
  </si>
  <si>
    <t>OFFICER</t>
  </si>
  <si>
    <t>ALTERNATIVE_OFFICER</t>
  </si>
  <si>
    <t>Year</t>
  </si>
  <si>
    <t>Day</t>
  </si>
  <si>
    <t>Month</t>
  </si>
  <si>
    <t>Date</t>
  </si>
  <si>
    <t>Days of left</t>
  </si>
  <si>
    <t>ClientID</t>
  </si>
  <si>
    <t>ClientName</t>
  </si>
  <si>
    <t>DeadLine</t>
  </si>
  <si>
    <t>Y_2012</t>
  </si>
  <si>
    <t>Y_2013</t>
  </si>
  <si>
    <t>Y_2014</t>
  </si>
  <si>
    <t>Y_2015</t>
  </si>
  <si>
    <t>Y_2016</t>
  </si>
  <si>
    <t>Y_2017</t>
  </si>
  <si>
    <t>Y_2018</t>
  </si>
  <si>
    <t>Type_En</t>
  </si>
  <si>
    <t>Status</t>
  </si>
  <si>
    <t xml:space="preserve"> Stage As last Month</t>
  </si>
  <si>
    <t xml:space="preserve">Obligor Id </t>
  </si>
  <si>
    <t xml:space="preserve">Obligor Name </t>
  </si>
  <si>
    <t xml:space="preserve">Status </t>
  </si>
  <si>
    <t xml:space="preserve">Risk Rating Date &amp; Time </t>
  </si>
  <si>
    <t xml:space="preserve">Total Risk Rating </t>
  </si>
  <si>
    <t>DATA CONSULT SYRIA LLC.</t>
  </si>
  <si>
    <t>RAMADAN ABOU-DARAA AND PARTNER</t>
  </si>
  <si>
    <t>Rates</t>
  </si>
  <si>
    <t>Identified Rates</t>
  </si>
  <si>
    <t>1+</t>
  </si>
  <si>
    <t>1</t>
  </si>
  <si>
    <t>1-</t>
  </si>
  <si>
    <t>2+</t>
  </si>
  <si>
    <t>2</t>
  </si>
  <si>
    <t>2-</t>
  </si>
  <si>
    <t>3+</t>
  </si>
  <si>
    <t>3</t>
  </si>
  <si>
    <t>3-</t>
  </si>
  <si>
    <t>4+</t>
  </si>
  <si>
    <t>4</t>
  </si>
  <si>
    <t>4-</t>
  </si>
  <si>
    <t>5+</t>
  </si>
  <si>
    <t>5-</t>
  </si>
  <si>
    <t>6+</t>
  </si>
  <si>
    <t>6-</t>
  </si>
  <si>
    <t>7+</t>
  </si>
  <si>
    <t>7-</t>
  </si>
  <si>
    <t>8</t>
  </si>
  <si>
    <t>9</t>
  </si>
  <si>
    <t>identified rate</t>
  </si>
  <si>
    <t>انتقال التصنيف الداخلي للعميل من Investment grade الى Speculative grade</t>
  </si>
  <si>
    <t xml:space="preserve">SYRIAN ORTHODOX QAMISHLI WAKF </t>
  </si>
  <si>
    <t xml:space="preserve">QUADRA SYRIA CO.LTD </t>
  </si>
  <si>
    <t xml:space="preserve">AASSYEH PRIVET SCHOOL </t>
  </si>
  <si>
    <t>انتقال التصنيف الداخلي للعميل لأكثر من درجة واحدة ضمن Speculative grade</t>
  </si>
  <si>
    <t xml:space="preserve">MAWYA FOR TOURISM INVESTMENTS L.L.C, </t>
  </si>
  <si>
    <t>JODIH ATEF SLIMAN &amp; AMER ARKAN HESNI</t>
  </si>
  <si>
    <t>Reason</t>
  </si>
  <si>
    <t>Exposure Type</t>
  </si>
  <si>
    <t>Grand Total</t>
  </si>
  <si>
    <t>التأخر بالسداد ل 90 يوم او اكثر</t>
  </si>
  <si>
    <t>ديون غير منتجة في مصارف أخرى</t>
  </si>
  <si>
    <t xml:space="preserve">عدم توافر بيانات مالية ل 3 سنوات او اكثر </t>
  </si>
  <si>
    <t>SICR A</t>
  </si>
  <si>
    <t>SICR b</t>
  </si>
  <si>
    <t xml:space="preserve">عدم تجديد الملف الإئتماني ل 90 يوم اواكثر </t>
  </si>
  <si>
    <t>Yes A</t>
  </si>
  <si>
    <t>Yes</t>
  </si>
  <si>
    <t>No</t>
  </si>
  <si>
    <t>Rating</t>
  </si>
  <si>
    <t>Stage</t>
  </si>
  <si>
    <t xml:space="preserve">Case </t>
  </si>
  <si>
    <t>التصنيف الداخلي دائماً يجب أن يكون 6- /مرحلة أولى/ التسهيلات مغطاة بضمانة نقدية 100%</t>
  </si>
  <si>
    <t xml:space="preserve">MANSOUR AMER TUAMA  </t>
  </si>
  <si>
    <t xml:space="preserve">GULFSANDS PETROLEUM LEVANT LIMITED </t>
  </si>
  <si>
    <t xml:space="preserve">BAHDE IVONNE YOUSSEF  </t>
  </si>
  <si>
    <t xml:space="preserve"> ARMENIEN CATHOLIC CHURCH IN ALEPPO </t>
  </si>
  <si>
    <t>التصنيف الداخلي دائماً يجب أن يكون 6-/ التسهيلات مغطاة بضمانة نقدية 100%/المرحلة 3 بسبب عدم التجديد</t>
  </si>
  <si>
    <t>كافة الملفات التي تشهد تأخر بالسداد من90 يوم حتى 179 يوم</t>
  </si>
  <si>
    <t>كافة الملفات التي تشهد تأخر بالسداد من180 يوم حتى 269 يوم</t>
  </si>
  <si>
    <t>كافة الملفات التي تشهد تأخر بالسداد ل 270 يوم أو أكثر</t>
  </si>
  <si>
    <t>initial</t>
  </si>
  <si>
    <t>current</t>
  </si>
  <si>
    <t>Stages</t>
  </si>
  <si>
    <t>Max of Stages</t>
  </si>
  <si>
    <t>DPD (Days)</t>
  </si>
  <si>
    <t>classification DPD</t>
  </si>
  <si>
    <t>identified rate (FINAL)</t>
  </si>
  <si>
    <t>SICR c</t>
  </si>
  <si>
    <t>انتقال التصنيف الداخلي للعميل لثلاث درجات ضمن ال Investment grade</t>
  </si>
  <si>
    <t>Yes c</t>
  </si>
  <si>
    <t>Yes b</t>
  </si>
  <si>
    <t xml:space="preserve">ديون تتطلب المتابعة </t>
  </si>
  <si>
    <t>follow up</t>
  </si>
  <si>
    <t>Credit Expiration 1</t>
  </si>
  <si>
    <t>DPD 1</t>
  </si>
  <si>
    <t>185884</t>
  </si>
  <si>
    <t>189793</t>
  </si>
  <si>
    <t xml:space="preserve">Rescheduled </t>
  </si>
  <si>
    <t>Rate Change</t>
  </si>
  <si>
    <t>009410</t>
  </si>
  <si>
    <t>Restructuring</t>
  </si>
  <si>
    <t>006637</t>
  </si>
  <si>
    <t>SYRIAN ORTH.PAT.OF ANT.&amp;ALL THE E.</t>
  </si>
  <si>
    <t>184463</t>
  </si>
  <si>
    <t>HOURIE FOR TRADING &amp; CONTRACTING LLC</t>
  </si>
  <si>
    <t>لا يوجد بيانات ( مطابقة التصنيف الاولي)</t>
  </si>
  <si>
    <t xml:space="preserve">دراسة جدوى اقتصادية </t>
  </si>
  <si>
    <t>013514</t>
  </si>
  <si>
    <t xml:space="preserve">مجموعات مترابطة </t>
  </si>
  <si>
    <t>restructuring</t>
  </si>
  <si>
    <t>هيكلة التسهيلات</t>
  </si>
  <si>
    <t>rescheduling</t>
  </si>
  <si>
    <t>جدولة التسهيلات</t>
  </si>
  <si>
    <t>186713</t>
  </si>
  <si>
    <t>الاخلال بأحد شروط توثيق عقود التعرضات الائتمانية حسب المعيار 9</t>
  </si>
  <si>
    <t>169043</t>
  </si>
  <si>
    <t>003285</t>
  </si>
  <si>
    <t>009930</t>
  </si>
  <si>
    <t>040242</t>
  </si>
  <si>
    <t>170549</t>
  </si>
  <si>
    <t>IFRS9</t>
  </si>
  <si>
    <t>001410</t>
  </si>
  <si>
    <t>001452</t>
  </si>
  <si>
    <t>001804</t>
  </si>
  <si>
    <t>001891</t>
  </si>
  <si>
    <t>002002</t>
  </si>
  <si>
    <t>003021</t>
  </si>
  <si>
    <t>003091</t>
  </si>
  <si>
    <t>003848</t>
  </si>
  <si>
    <t>003936</t>
  </si>
  <si>
    <t>004273</t>
  </si>
  <si>
    <t>004292</t>
  </si>
  <si>
    <t>005035</t>
  </si>
  <si>
    <t>005128</t>
  </si>
  <si>
    <t>005688</t>
  </si>
  <si>
    <t>006045</t>
  </si>
  <si>
    <t>006722</t>
  </si>
  <si>
    <t>010813</t>
  </si>
  <si>
    <t>011016</t>
  </si>
  <si>
    <t>011844</t>
  </si>
  <si>
    <t>014989</t>
  </si>
  <si>
    <t>015354</t>
  </si>
  <si>
    <t>015572</t>
  </si>
  <si>
    <t>015933</t>
  </si>
  <si>
    <t>019299</t>
  </si>
  <si>
    <t>019352</t>
  </si>
  <si>
    <t>020633</t>
  </si>
  <si>
    <t>022272</t>
  </si>
  <si>
    <t>023803</t>
  </si>
  <si>
    <t>024690</t>
  </si>
  <si>
    <t>026082</t>
  </si>
  <si>
    <t>026121</t>
  </si>
  <si>
    <t>027610</t>
  </si>
  <si>
    <t>028872</t>
  </si>
  <si>
    <t>029114</t>
  </si>
  <si>
    <t>029241</t>
  </si>
  <si>
    <t>029314</t>
  </si>
  <si>
    <t>030082</t>
  </si>
  <si>
    <t>030878</t>
  </si>
  <si>
    <t>035714</t>
  </si>
  <si>
    <t>036222</t>
  </si>
  <si>
    <t>037121</t>
  </si>
  <si>
    <t>037186</t>
  </si>
  <si>
    <t>037241</t>
  </si>
  <si>
    <t>038226</t>
  </si>
  <si>
    <t>039670</t>
  </si>
  <si>
    <t>040397</t>
  </si>
  <si>
    <t>040512</t>
  </si>
  <si>
    <t>040840</t>
  </si>
  <si>
    <t>043112</t>
  </si>
  <si>
    <t>044481</t>
  </si>
  <si>
    <t>052036</t>
  </si>
  <si>
    <t>054653</t>
  </si>
  <si>
    <t>055264</t>
  </si>
  <si>
    <t>055846</t>
  </si>
  <si>
    <t>058282</t>
  </si>
  <si>
    <t>058896</t>
  </si>
  <si>
    <t>060457</t>
  </si>
  <si>
    <t>062421</t>
  </si>
  <si>
    <t>068257</t>
  </si>
  <si>
    <t>072070</t>
  </si>
  <si>
    <t>072817</t>
  </si>
  <si>
    <t>073310</t>
  </si>
  <si>
    <t>075224</t>
  </si>
  <si>
    <t>077077</t>
  </si>
  <si>
    <t>078605</t>
  </si>
  <si>
    <t>078965</t>
  </si>
  <si>
    <t>079342</t>
  </si>
  <si>
    <t>080540</t>
  </si>
  <si>
    <t>080729</t>
  </si>
  <si>
    <t>081404</t>
  </si>
  <si>
    <t>082916</t>
  </si>
  <si>
    <t>085639</t>
  </si>
  <si>
    <t>086586</t>
  </si>
  <si>
    <t>086994</t>
  </si>
  <si>
    <t>088466</t>
  </si>
  <si>
    <t>091651</t>
  </si>
  <si>
    <t>094441</t>
  </si>
  <si>
    <t>094737</t>
  </si>
  <si>
    <t>098063</t>
  </si>
  <si>
    <t>099401</t>
  </si>
  <si>
    <t>099986</t>
  </si>
  <si>
    <t>101868</t>
  </si>
  <si>
    <t>102551</t>
  </si>
  <si>
    <t>105529</t>
  </si>
  <si>
    <t>108033</t>
  </si>
  <si>
    <t>108408</t>
  </si>
  <si>
    <t>111691</t>
  </si>
  <si>
    <t>118952</t>
  </si>
  <si>
    <t>119872</t>
  </si>
  <si>
    <t>120638</t>
  </si>
  <si>
    <t>121062</t>
  </si>
  <si>
    <t>123117</t>
  </si>
  <si>
    <t>131797</t>
  </si>
  <si>
    <t>134300</t>
  </si>
  <si>
    <t>146841</t>
  </si>
  <si>
    <t>149442</t>
  </si>
  <si>
    <t>155238</t>
  </si>
  <si>
    <t>161677</t>
  </si>
  <si>
    <t>162827</t>
  </si>
  <si>
    <t>168622</t>
  </si>
  <si>
    <t>171750</t>
  </si>
  <si>
    <t>175455</t>
  </si>
  <si>
    <t>179259</t>
  </si>
  <si>
    <t>179556</t>
  </si>
  <si>
    <t>179757</t>
  </si>
  <si>
    <t>180866</t>
  </si>
  <si>
    <t>180937</t>
  </si>
  <si>
    <t>181061</t>
  </si>
  <si>
    <t>182421</t>
  </si>
  <si>
    <t>182814</t>
  </si>
  <si>
    <t>183078</t>
  </si>
  <si>
    <t>183106</t>
  </si>
  <si>
    <t>183165</t>
  </si>
  <si>
    <t>184983</t>
  </si>
  <si>
    <t>185341</t>
  </si>
  <si>
    <t>185630</t>
  </si>
  <si>
    <t>186839</t>
  </si>
  <si>
    <t>186934</t>
  </si>
  <si>
    <t>187168</t>
  </si>
  <si>
    <t>187547</t>
  </si>
  <si>
    <t>188220</t>
  </si>
  <si>
    <t>188557</t>
  </si>
  <si>
    <t>188648</t>
  </si>
  <si>
    <t>188918</t>
  </si>
  <si>
    <t>188974</t>
  </si>
  <si>
    <t>189243</t>
  </si>
  <si>
    <t>190067</t>
  </si>
  <si>
    <t>190594</t>
  </si>
  <si>
    <t>RANIA COMPANY LLC</t>
  </si>
  <si>
    <t>Rating on 6 Sigma</t>
  </si>
  <si>
    <t xml:space="preserve">التأخر المتكرر في البدء بالنشاط </t>
  </si>
  <si>
    <t>RE</t>
  </si>
  <si>
    <t>Column1</t>
  </si>
  <si>
    <t>Column2</t>
  </si>
  <si>
    <t>Stage As 9.2020</t>
  </si>
  <si>
    <t xml:space="preserve">ID </t>
  </si>
  <si>
    <t>IDPL</t>
  </si>
  <si>
    <t>AverageBalance</t>
  </si>
  <si>
    <t>SumCrTrx</t>
  </si>
  <si>
    <t>TurnOver Year</t>
  </si>
  <si>
    <t>TurnOver Cycle</t>
  </si>
  <si>
    <t>CycleStart</t>
  </si>
  <si>
    <t>CycleEnd</t>
  </si>
  <si>
    <t>Needed Amount</t>
  </si>
  <si>
    <t>Staging</t>
  </si>
  <si>
    <t>ضعف حركة جاري مدين</t>
  </si>
  <si>
    <t>rescheduling2</t>
  </si>
  <si>
    <t>restructuring 2</t>
  </si>
  <si>
    <t>إخلال العميل بالالتزام بشروط الهيكلة</t>
  </si>
  <si>
    <t xml:space="preserve">إخلال العميل بالالتزام بشروط  الجدولة </t>
  </si>
  <si>
    <t>Notes</t>
  </si>
  <si>
    <t xml:space="preserve">Renewal Date </t>
  </si>
  <si>
    <t>البيانات المدخلة على 6sigma متوقعة وليست حقيقية لذا يعدل التصنيف الداخلي ليصبح 6/ البيانات المدخلة تعود لدراسة جدوى الفندق وليس المصبغة ( لم يتم منح تمويل الفندق- التسهيلات القائمة للمصبغة)</t>
  </si>
  <si>
    <t>الإبقاء على التصنيف لغاية التجديد لإدخال بيانات 2020</t>
  </si>
  <si>
    <t>التأخر بالسداد ل أكثر من 30 يوم .</t>
  </si>
  <si>
    <t>عدم تجديد الملف الإئتماني ل أكثر من 30 يوم</t>
  </si>
  <si>
    <t>Covenant</t>
  </si>
  <si>
    <t>Turnover</t>
  </si>
  <si>
    <t>10% days</t>
  </si>
  <si>
    <t>Overdraft A</t>
  </si>
  <si>
    <t>Overdraft B</t>
  </si>
  <si>
    <t>Overdraft C</t>
  </si>
  <si>
    <t xml:space="preserve"> تجاوز رصيد الحساب الجاري المدين للسقف الممنوح بنسبة 10 % أو أكثر عن ثلاثين يوماً </t>
  </si>
  <si>
    <t xml:space="preserve">ضعف حركة جاري مدين و  تجاوز رصيد الحساب الجاري المدين للسقف الممنوح بنسبة 10 % أو أكثر عن ثلاثين يوماً </t>
  </si>
  <si>
    <t>(blank)</t>
  </si>
  <si>
    <t>Current Stage</t>
  </si>
  <si>
    <t>001501</t>
  </si>
  <si>
    <t>001746</t>
  </si>
  <si>
    <t>006523</t>
  </si>
  <si>
    <t>007572</t>
  </si>
  <si>
    <t>013716</t>
  </si>
  <si>
    <t>018351</t>
  </si>
  <si>
    <t>022834</t>
  </si>
  <si>
    <t>022891</t>
  </si>
  <si>
    <t>028534</t>
  </si>
  <si>
    <t>029200</t>
  </si>
  <si>
    <t>029949</t>
  </si>
  <si>
    <t>030807</t>
  </si>
  <si>
    <t>034709</t>
  </si>
  <si>
    <t>034960</t>
  </si>
  <si>
    <t>037419</t>
  </si>
  <si>
    <t>051655</t>
  </si>
  <si>
    <t>057768</t>
  </si>
  <si>
    <t>059278</t>
  </si>
  <si>
    <t>061566</t>
  </si>
  <si>
    <t>078093</t>
  </si>
  <si>
    <t>078889</t>
  </si>
  <si>
    <t>082822</t>
  </si>
  <si>
    <t>084712</t>
  </si>
  <si>
    <t>086570</t>
  </si>
  <si>
    <t>090505</t>
  </si>
  <si>
    <t>097506</t>
  </si>
  <si>
    <t>098397</t>
  </si>
  <si>
    <t>099980</t>
  </si>
  <si>
    <t>101875</t>
  </si>
  <si>
    <t>102410</t>
  </si>
  <si>
    <t>105044</t>
  </si>
  <si>
    <t>146595</t>
  </si>
  <si>
    <t>153063</t>
  </si>
  <si>
    <t>154338</t>
  </si>
  <si>
    <t>170222</t>
  </si>
  <si>
    <t>170670</t>
  </si>
  <si>
    <t>181069</t>
  </si>
  <si>
    <t>185195</t>
  </si>
  <si>
    <t>185337</t>
  </si>
  <si>
    <t>185741</t>
  </si>
  <si>
    <t>187869</t>
  </si>
  <si>
    <t>190502</t>
  </si>
  <si>
    <t>197446</t>
  </si>
  <si>
    <t>204291</t>
  </si>
  <si>
    <t>205620</t>
  </si>
  <si>
    <t>205973</t>
  </si>
  <si>
    <t>205974</t>
  </si>
  <si>
    <t>206374</t>
  </si>
  <si>
    <t>206933</t>
  </si>
  <si>
    <t>207424</t>
  </si>
  <si>
    <t>207702</t>
  </si>
  <si>
    <t>207727</t>
  </si>
  <si>
    <t>207799</t>
  </si>
  <si>
    <t>207985</t>
  </si>
  <si>
    <t>208857</t>
  </si>
  <si>
    <t>209150</t>
  </si>
  <si>
    <t>210300</t>
  </si>
  <si>
    <t>210743</t>
  </si>
  <si>
    <t>211394</t>
  </si>
  <si>
    <t>212340</t>
  </si>
  <si>
    <t>213336</t>
  </si>
  <si>
    <t>213771</t>
  </si>
  <si>
    <t>214022</t>
  </si>
  <si>
    <t>214719</t>
  </si>
  <si>
    <t>215556</t>
  </si>
  <si>
    <t>215641</t>
  </si>
  <si>
    <t>215705</t>
  </si>
  <si>
    <t>215764</t>
  </si>
  <si>
    <t>216077</t>
  </si>
  <si>
    <t>216183</t>
  </si>
  <si>
    <t>216572</t>
  </si>
  <si>
    <t>216803</t>
  </si>
  <si>
    <t>220377</t>
  </si>
  <si>
    <t>220424</t>
  </si>
  <si>
    <t>221265</t>
  </si>
  <si>
    <t>221325</t>
  </si>
  <si>
    <t>221353</t>
  </si>
  <si>
    <t>221373</t>
  </si>
  <si>
    <t>221488</t>
  </si>
  <si>
    <t>221511</t>
  </si>
  <si>
    <t>221830</t>
  </si>
  <si>
    <t>224945</t>
  </si>
  <si>
    <t xml:space="preserve">NABIL S.NIZAM         </t>
  </si>
  <si>
    <t xml:space="preserve">Nadeem Aljafary       </t>
  </si>
  <si>
    <t xml:space="preserve">Hafez Kelani          </t>
  </si>
  <si>
    <t xml:space="preserve">Hala Saker            </t>
  </si>
  <si>
    <t xml:space="preserve">Rami Al_Najem         </t>
  </si>
  <si>
    <t xml:space="preserve">Lara Rustom           </t>
  </si>
  <si>
    <t xml:space="preserve">Omar Joud             </t>
  </si>
  <si>
    <t xml:space="preserve">Shirin Atallah        </t>
  </si>
  <si>
    <t xml:space="preserve">Alaa.Al-Akkad         </t>
  </si>
  <si>
    <t xml:space="preserve">Ali Al SHEIKH         </t>
  </si>
  <si>
    <t xml:space="preserve">Rima Skaff            </t>
  </si>
  <si>
    <t xml:space="preserve">Hebatullah Kamel      </t>
  </si>
  <si>
    <t xml:space="preserve">Wael ElHelou          </t>
  </si>
  <si>
    <t>QUEEN CENTER SUITES CO. LLC</t>
  </si>
  <si>
    <t>JOUD HAYTHAM SOUBHI</t>
  </si>
  <si>
    <t>JABRI AMMAR KHALED</t>
  </si>
  <si>
    <t>NASHWA HAJJ-HUSSEIN</t>
  </si>
  <si>
    <t>ENAYAH LINA WALID</t>
  </si>
  <si>
    <t>HANI AZZOUZ</t>
  </si>
  <si>
    <t>NATIONAL NETWORK TRADING MOHAMAD-RATEB KARAKI &amp; PARTNER</t>
  </si>
  <si>
    <t>MOHAMAD-SALIM ZAHABI</t>
  </si>
  <si>
    <t>MAHAYNI OMAR MOUFID</t>
  </si>
  <si>
    <t>MAATOUK PHARMA CO.</t>
  </si>
  <si>
    <t>MOHAMAD-NAIM WALID</t>
  </si>
  <si>
    <t>BECHER HAFI</t>
  </si>
  <si>
    <t>LLC MODERN TECHNICAL CO. FOR TRADE</t>
  </si>
  <si>
    <t>JAFARI-ALMASRI MHD-BASSAM MHD-ADNAN</t>
  </si>
  <si>
    <t>LLC. GANAMA TRADING &amp; CONTRACTING</t>
  </si>
  <si>
    <t>DAOUD FOR TRADING COMPANY</t>
  </si>
  <si>
    <t>BITTAR SHADI ZAFER</t>
  </si>
  <si>
    <t>SAADI CO. FOR SALE WITH FACILITY(LL)</t>
  </si>
  <si>
    <t>KARAKI MOHAMAD-RATEB MOHAMAD</t>
  </si>
  <si>
    <t>MOHAMAD-BASSAM DIAB</t>
  </si>
  <si>
    <t>APRICOT LLC.</t>
  </si>
  <si>
    <t>Faisal Naser</t>
  </si>
  <si>
    <t>HAMOUD IBRAHIM MUHI-EDDIN</t>
  </si>
  <si>
    <t>DAADOUSH MOHAMAD-AMMAR HAMZA</t>
  </si>
  <si>
    <t>SHAABAN SAMER ABDEL-FATTAH</t>
  </si>
  <si>
    <t>HOURIEH MAHER ABDEL-LATTIF</t>
  </si>
  <si>
    <t>ZIDAN BASHAR ELIAS</t>
  </si>
  <si>
    <t>SHORA BROTHERS COMPANY</t>
  </si>
  <si>
    <t>SALLOUM BASSAM TALAT</t>
  </si>
  <si>
    <t>SLEIBI JAMIL TAWFIK</t>
  </si>
  <si>
    <t>AHMAD SALEH</t>
  </si>
  <si>
    <t>MAHER MOUSTAFA ASAAD</t>
  </si>
  <si>
    <t>MOHAMAD HAIDAR</t>
  </si>
  <si>
    <t>SERVICES LLC. SYRIAN COMPANY FOR MEDICAL</t>
  </si>
  <si>
    <t>FARRA GHAITH NIZAR</t>
  </si>
  <si>
    <t>NEBHAN RAMEZ HASSAN</t>
  </si>
  <si>
    <t>WAEL NASSRI NAZAR &amp; JAMIL KHOURI CO.</t>
  </si>
  <si>
    <t>ABDUL-KARIM ALI YOUSSEF</t>
  </si>
  <si>
    <t>DORGHALI ZIAD AFIF</t>
  </si>
  <si>
    <t>EKRAYEM YASSER MOHAMAD</t>
  </si>
  <si>
    <t>FARAH BOUTROS NICOLAS</t>
  </si>
  <si>
    <t>066513</t>
  </si>
  <si>
    <t>SBEI ABDUL-KARIM RASHID</t>
  </si>
  <si>
    <t>SAFAR SOUHEL MICHEL</t>
  </si>
  <si>
    <t>SULAIMAN &amp; MOHAMAD HAMMOUD CO.</t>
  </si>
  <si>
    <t>DAYRI MOHAMAD ALI</t>
  </si>
  <si>
    <t>NAZIH SALMAN GHARZ-EDDIN</t>
  </si>
  <si>
    <t>SAAB MILAD TAWFIK</t>
  </si>
  <si>
    <t>MERSHED-RADWAN MOHAMAD MAHMOUD</t>
  </si>
  <si>
    <t>HNOUSH ELIAS GEORGES</t>
  </si>
  <si>
    <t>KARAKALLA SAMIR</t>
  </si>
  <si>
    <t>MOHAMAD AMMAR YAHI</t>
  </si>
  <si>
    <t>IBRAHIM-BASHA MOAYAD HUSSEIN-ROSHDI</t>
  </si>
  <si>
    <t>EKRAYEM UNITED COMPANY</t>
  </si>
  <si>
    <t>RANA SAYYAH SHAER</t>
  </si>
  <si>
    <t>KAMEL ADNAN KAMEL</t>
  </si>
  <si>
    <t>SALAH-ALHENNAWI WATHEK FADLLALA</t>
  </si>
  <si>
    <t>KADDOUR IMAD SAMIR</t>
  </si>
  <si>
    <t>BITTAR PHILIPPE ROBERT</t>
  </si>
  <si>
    <t>ADEEB KASEM</t>
  </si>
  <si>
    <t>NASR MOFIED YOUSSEF</t>
  </si>
  <si>
    <t>MOUMARI BASSAM MAMDOUH</t>
  </si>
  <si>
    <t>ASAAD ALI ABDUL-HAMEED</t>
  </si>
  <si>
    <t>AZAR ZWAIN</t>
  </si>
  <si>
    <t>MULLA HUMAM HASHEM</t>
  </si>
  <si>
    <t>TECHNO PACK LIMITED LIABILITY CO.</t>
  </si>
  <si>
    <t>GEORGE&amp;BETROS&amp;GHASTON&amp;FERAS JERJOS</t>
  </si>
  <si>
    <t>IBRAHIM ANTAR IBRAHIM</t>
  </si>
  <si>
    <t>SAEB MOHAMAD TAWFIK&amp;SAEB MILAD TAWFK</t>
  </si>
  <si>
    <t>ABOU-SADA FAISAL ISSAM</t>
  </si>
  <si>
    <t>ROUYA FOR COMMUNICATION LLC</t>
  </si>
  <si>
    <t>SULIEMAN AZZAM MOHAMAD</t>
  </si>
  <si>
    <t>HADDAD NABIL HANI</t>
  </si>
  <si>
    <t>JEBRINI OSAMA MOHAMAD</t>
  </si>
  <si>
    <t>ALI-BEK YASER</t>
  </si>
  <si>
    <t>SAMA PHARMA CO.</t>
  </si>
  <si>
    <t>MAJED S.JODIEH&amp;MANSOR SH.RISHANI CO.</t>
  </si>
  <si>
    <t>Bassam Amen Ahmad</t>
  </si>
  <si>
    <t>JABRI TRADING LLC.</t>
  </si>
  <si>
    <t>قنان محمود أبو علي</t>
  </si>
  <si>
    <t>SALEH AMJAD SALIM</t>
  </si>
  <si>
    <t>RENYO TEACHING &amp; EDUCATIONAL J.S.C</t>
  </si>
  <si>
    <t>SALAMEH MOHAMAD-LABID SLEIMAN</t>
  </si>
  <si>
    <t>FANDI KAYSAR FAWAZ</t>
  </si>
  <si>
    <t>HMIDAN SAMER SALMAN</t>
  </si>
  <si>
    <t>187837</t>
  </si>
  <si>
    <t>PHOENICIA FOR MARINE TRAINING LLC</t>
  </si>
  <si>
    <t>MAWYA FOR TOURISM INVESTMENTS L.L.C,</t>
  </si>
  <si>
    <t>BAKRI NABIH RAMEZ</t>
  </si>
  <si>
    <t>RABIE MOHAMAD MAHMOUD</t>
  </si>
  <si>
    <t>ISMAIL HAITHAM &amp; ISMAIL AYMAN</t>
  </si>
  <si>
    <t>BUILD TECHNO.FOR CONSTRUCTION CHEM.</t>
  </si>
  <si>
    <t>GERGI &amp; ZIAD &amp; IHAB JAAFAR COMPANY</t>
  </si>
  <si>
    <t>PURITY OF LIFE L.L.C</t>
  </si>
  <si>
    <t>SHUKAIR AKRAM HANI</t>
  </si>
  <si>
    <t>204574</t>
  </si>
  <si>
    <t>TREATS FOODS L.L.C</t>
  </si>
  <si>
    <t>BASEL ABDUL-KARIM KHEDER</t>
  </si>
  <si>
    <t>BASEL KHEDER&amp;RASHA ALLOUNI/JOURI CO.</t>
  </si>
  <si>
    <t>SOUD FAWAZ FLAH-HAIL FAWAZ MAKLAD CO</t>
  </si>
  <si>
    <t>FAWAZ PHARMA,OWNER FAYEZ YOUNES LLC</t>
  </si>
  <si>
    <t>ABO-HASOUN ALAA SALAMI</t>
  </si>
  <si>
    <t>BITENJANEH BROTHERS CO.</t>
  </si>
  <si>
    <t>CENTRAL CO.(JSC)</t>
  </si>
  <si>
    <t>ANTAR AHMAD TAHA &amp; ANTAR ALAA TAHA</t>
  </si>
  <si>
    <t>UNIVERSAL LIFE CARE-UNICARE-RONZA LLC</t>
  </si>
  <si>
    <t>208261</t>
  </si>
  <si>
    <t>BATOUK ESKANDAR AMANOEL</t>
  </si>
  <si>
    <t>208726</t>
  </si>
  <si>
    <t>MASSOUD CO. FOR PERFUMS &amp; MAKEUP IND</t>
  </si>
  <si>
    <t>MAHMOUD SALMAN MANSOUR&amp; PARTNER CO.</t>
  </si>
  <si>
    <t>UNITED COLOR FOR PRINTING LLC</t>
  </si>
  <si>
    <t>ISMAIL WAEL WAJIH</t>
  </si>
  <si>
    <t>WAEL MOHAMAD ESPER</t>
  </si>
  <si>
    <t>SAMAR MOHAMAD ALI AND HER PARTNER CO</t>
  </si>
  <si>
    <t>MHD-MOUSSA MHD NAYEF&amp;MHD MALAK AHMAD</t>
  </si>
  <si>
    <t>SROUR MOHAMAD-SALEH MAHMOUD</t>
  </si>
  <si>
    <t>SABBAGH.EST.SA (JSC)</t>
  </si>
  <si>
    <t>EKRAYEM YASSER &amp; KALLAS KHADIJA</t>
  </si>
  <si>
    <t>MAIS TAWFIK MOHAMAD</t>
  </si>
  <si>
    <t>SKY SEA FOOD LLC</t>
  </si>
  <si>
    <t>AHMAD TAHA ANTAR</t>
  </si>
  <si>
    <t>Ali Aziz Ismael</t>
  </si>
  <si>
    <t>ATTAR AND HIS PARTNER COMPANY</t>
  </si>
  <si>
    <t>AYYASH SAMER MAHMOUD</t>
  </si>
  <si>
    <t>Bshara &amp; Bassam Talaat Salloum Co</t>
  </si>
  <si>
    <t>NAJI MAKDESSI NAOUM&amp;HIS PARTNERS CO.</t>
  </si>
  <si>
    <t>MED RAM L.L.C</t>
  </si>
  <si>
    <t>KAABOUR JINAN &amp; SAYGHI AYMAN</t>
  </si>
  <si>
    <t>CHALHOUB SAMER YOUSSEF</t>
  </si>
  <si>
    <t>MHD-DEEB KABOUR &amp; PARTNERS NUTR. CO.</t>
  </si>
  <si>
    <t>ABDUL-KADER MOHAMAD &amp; HIS PARTNER CO</t>
  </si>
  <si>
    <t>221418</t>
  </si>
  <si>
    <t>DEEB CARLOS ELIAS</t>
  </si>
  <si>
    <t>Fafi Mahmoud Ismail</t>
  </si>
  <si>
    <t>NAZHA LOGISTICS LLC.</t>
  </si>
  <si>
    <t>FAISAL ZAHIR RASHEED</t>
  </si>
  <si>
    <t>ISHAK SAAD MOHAMAD-FAROUQ</t>
  </si>
  <si>
    <t>YES</t>
  </si>
  <si>
    <t xml:space="preserve">ZIDAN BASHAR ELIAS </t>
  </si>
  <si>
    <t xml:space="preserve">BAKRI NABIH RAMEZ </t>
  </si>
  <si>
    <t>شركة داود لاصحابها انطون مخاييل داود وفايز مخاييل داود وميلاد مخائيل داود وجورج مخائيل داوود</t>
  </si>
  <si>
    <t xml:space="preserve">SAAB MILAD TAWFIK </t>
  </si>
  <si>
    <t xml:space="preserve">SAEB MOHAMAD TAWFIK&amp;SAEB MILAD TAWFK </t>
  </si>
  <si>
    <t>GULFSANDS PETROLEUM SYRIA L.T.D</t>
  </si>
  <si>
    <t/>
  </si>
  <si>
    <t>Available</t>
  </si>
  <si>
    <t>NO</t>
  </si>
  <si>
    <t>No change</t>
  </si>
  <si>
    <t>MTN SYRIA LTD</t>
  </si>
  <si>
    <t>Not Available</t>
  </si>
  <si>
    <t>Worsened</t>
  </si>
  <si>
    <t>جود</t>
  </si>
  <si>
    <t>عدم توافر بيانات مالية ل 3 سنوات او اكثر التأخر بالسداد ل أكثر من 30 يوم .</t>
  </si>
  <si>
    <t>جبري</t>
  </si>
  <si>
    <t>DARWISH LOGISTICS LLC.</t>
  </si>
  <si>
    <t>HASSAN &amp; ANAS TAYARAH CO(ARAB.ENTP.)</t>
  </si>
  <si>
    <t>طيارة</t>
  </si>
  <si>
    <t>ALLOUNY NADA &amp; HAJJ-HUSSEIN NASHWA</t>
  </si>
  <si>
    <t>لينا عناية و ماغي ثابت</t>
  </si>
  <si>
    <t xml:space="preserve">AZZOUZ HANI KAMIL                   </t>
  </si>
  <si>
    <t>M-R K &amp; PAT/NATIONAL NETWORK TRADING</t>
  </si>
  <si>
    <t>كركي</t>
  </si>
  <si>
    <t xml:space="preserve">ZAHABI MOHAMAD-SALIM NAZIM          </t>
  </si>
  <si>
    <t>بطريركية السريان الأرثوذكس</t>
  </si>
  <si>
    <t>معتوق</t>
  </si>
  <si>
    <t xml:space="preserve">WALID MOHAMAD-NAIM OMAR             </t>
  </si>
  <si>
    <t xml:space="preserve">HAFI BECHER MOHAMAD-SAID            </t>
  </si>
  <si>
    <t>MHD-GHIATH HABBAL &amp; SISTERS - MODERN TECHNICAL CO.</t>
  </si>
  <si>
    <t xml:space="preserve"> JAFARI-ALMASRI MHD-BASSAM MHD-ADNAN </t>
  </si>
  <si>
    <t>GANAMA TRADING &amp; CONTRACTING CO.LTD.</t>
  </si>
  <si>
    <t xml:space="preserve">عدم توافر بيانات مالية ل 3 سنوات او اكثر ديون غير منتجة في مصارف أخرىديون تتطلب المتابعة </t>
  </si>
  <si>
    <t xml:space="preserve">BITTAR SHADI ZAFER </t>
  </si>
  <si>
    <t>ARMENIEN CATHOLIC CHURCH IN ALEPPO</t>
  </si>
  <si>
    <t>ABU-GHAZALEH &amp; CO. CONSULTING</t>
  </si>
  <si>
    <t xml:space="preserve">DIAB MOHAMAD-BASSAM OMAR </t>
  </si>
  <si>
    <t>WASEL SAJIH HASHEM</t>
  </si>
  <si>
    <t xml:space="preserve">APRICOT LLC. </t>
  </si>
  <si>
    <t xml:space="preserve"> NASSER FAISAL MOHAMD-ALI </t>
  </si>
  <si>
    <t>ماهر حورية و حسان الملقي</t>
  </si>
  <si>
    <t>عدم توافر بيانات مالية ل 3 سنوات او اكثر الاخلال بأحد شروط توثيق عقود التعرضات الائتمانية حسب المعيار 9</t>
  </si>
  <si>
    <t xml:space="preserve">SALLOUM BASSAM TALAT </t>
  </si>
  <si>
    <t>سلوم</t>
  </si>
  <si>
    <t xml:space="preserve">SALEH AHMAD BAHJAT                  </t>
  </si>
  <si>
    <t>BAHDE IVONNE YOUSSEF</t>
  </si>
  <si>
    <t>ASAAD MAHER MOUSTAFA</t>
  </si>
  <si>
    <t>HAIDAR M.JALAL&amp;MAMDOUH&amp;M.ZAKARIA&amp;MHD</t>
  </si>
  <si>
    <t>SYRIAN COMPANY FOR MEDICAL SERVICES</t>
  </si>
  <si>
    <t xml:space="preserve"> FARRA GHAITH NIZAR </t>
  </si>
  <si>
    <t xml:space="preserve">NEBHAN RAMEZ HASSAN </t>
  </si>
  <si>
    <t xml:space="preserve"> ABDUL-KARIM ALI YOUSSEF </t>
  </si>
  <si>
    <t xml:space="preserve">DORGHALI ZIAD AFIF </t>
  </si>
  <si>
    <t xml:space="preserve"> EKRAYEM YASSER MOHAMAD</t>
  </si>
  <si>
    <t>ياسر اكريم</t>
  </si>
  <si>
    <t xml:space="preserve">GHARZ-EDDIN NAZIH SALMAN </t>
  </si>
  <si>
    <t>صعب</t>
  </si>
  <si>
    <t xml:space="preserve">عدم توافر بيانات مالية ل 3 سنوات او اكثر ديون تتطلب المتابعة </t>
  </si>
  <si>
    <t xml:space="preserve">MANSOUR MAZEN AHMAD </t>
  </si>
  <si>
    <t xml:space="preserve">KARAKALLA SAMIR ABDO </t>
  </si>
  <si>
    <t xml:space="preserve">MOHAMAD AMMAR YAHI </t>
  </si>
  <si>
    <t xml:space="preserve">EKRAYEM UNITED COMPANY </t>
  </si>
  <si>
    <t>SHAER RANA SAYYAH</t>
  </si>
  <si>
    <t xml:space="preserve">KAMEL ADNAN KAMEL </t>
  </si>
  <si>
    <t xml:space="preserve">SALAH-ALHENNAWI WATHEK FADLLALA  </t>
  </si>
  <si>
    <t xml:space="preserve">KADDOUR IMAD SAMIR </t>
  </si>
  <si>
    <t xml:space="preserve"> AYA LLC </t>
  </si>
  <si>
    <t xml:space="preserve">KASEM ADEEB DAMEN </t>
  </si>
  <si>
    <t xml:space="preserve">NASR MOFIED YOUSSEF </t>
  </si>
  <si>
    <t>NEZAM BASEM MHD-ERFAN</t>
  </si>
  <si>
    <t>MANSOUR AMER TUAMA</t>
  </si>
  <si>
    <t xml:space="preserve">ZWAIN AZAR MOHAMAD                  </t>
  </si>
  <si>
    <t>معلا</t>
  </si>
  <si>
    <t xml:space="preserve">TECHNO PACK LIMITED LIABILITY CO. </t>
  </si>
  <si>
    <t xml:space="preserve">SULIEMAN AZZAM MOHAMAD </t>
  </si>
  <si>
    <t xml:space="preserve"> HADDAD NABIL HANI  </t>
  </si>
  <si>
    <t xml:space="preserve"> ALI-BEK YASER MOHAMAD-SAID</t>
  </si>
  <si>
    <t xml:space="preserve">MAJED S.JODIEH&amp;MANSOR SH.RISHANI CO. </t>
  </si>
  <si>
    <t xml:space="preserve">AHMAD BASSAM AMEN </t>
  </si>
  <si>
    <t xml:space="preserve">JABRI TRADING LLC. </t>
  </si>
  <si>
    <t xml:space="preserve">ABO-ALI KENAN MAHMOUD  </t>
  </si>
  <si>
    <t xml:space="preserve"> SALEH AMJAD SALIM   </t>
  </si>
  <si>
    <t xml:space="preserve">SALAMEH MOHAMAD-LABID SLEIMAN  </t>
  </si>
  <si>
    <t>سلامه</t>
  </si>
  <si>
    <t xml:space="preserve"> PHOENICIA FOR MARINE TRAINING LLC</t>
  </si>
  <si>
    <t>نزهه</t>
  </si>
  <si>
    <t>عدم توافر بيانات مالية ل 3 سنوات او اكثر التأخر بالسداد ل أكثر من 30 يوم .الاخلال بأحد شروط توثيق عقود التعرضات الائتمانية حسب المعيار 9</t>
  </si>
  <si>
    <t>جعفر</t>
  </si>
  <si>
    <t xml:space="preserve">PURITY OF LIFE L.L.C </t>
  </si>
  <si>
    <t>عرنوس</t>
  </si>
  <si>
    <t xml:space="preserve"> SHUKAIR AKRAM HANI</t>
  </si>
  <si>
    <t>ALI MOHAMAD ALI</t>
  </si>
  <si>
    <t xml:space="preserve">TREATS FOODS L.L.C </t>
  </si>
  <si>
    <t>صباغ و شامي</t>
  </si>
  <si>
    <t>KHEDER BASEL ABDUL-KARIM</t>
  </si>
  <si>
    <t>باسل خضر</t>
  </si>
  <si>
    <t>بيتنجانة</t>
  </si>
  <si>
    <t>عنتر</t>
  </si>
  <si>
    <t>UNIVERSAL LIFE CARE-UNICARE-RONZALLC</t>
  </si>
  <si>
    <t xml:space="preserve">MASSOUD CO. FOR PERFUMS &amp; MAKEUP IND </t>
  </si>
  <si>
    <t>ESPER WAEL MOHAMAD</t>
  </si>
  <si>
    <t>MOHAMAD MAIS TAWFIK</t>
  </si>
  <si>
    <t xml:space="preserve">ALLONY FIRAS YAHIA </t>
  </si>
  <si>
    <t>MOHAMAD ZIAD AHMAD</t>
  </si>
  <si>
    <t>Improved</t>
  </si>
  <si>
    <t xml:space="preserve">ANTAR AHMAD TAHA </t>
  </si>
  <si>
    <t>ISMAEIL ALI AZIZ</t>
  </si>
  <si>
    <t>عدم توافر بيانات مالية ل 3 سنوات او اكثر انتقال التصنيف الداخلي للعميل لأكثر من درجة واحدة ضمن Speculative grade</t>
  </si>
  <si>
    <t xml:space="preserve">  AYYASH SAMER MAHMOUD</t>
  </si>
  <si>
    <t xml:space="preserve"> BECHARA &amp; BASSAM TALAT SALLOUM CO.</t>
  </si>
  <si>
    <t>NAJI MAKDESSI NAOUM&amp;HIS PARTNERS CO</t>
  </si>
  <si>
    <t xml:space="preserve">KAABOUR JINAN &amp; SAYGHI AYMAN </t>
  </si>
  <si>
    <t>قعبور وصائغي</t>
  </si>
  <si>
    <t>MHD-DEEB KABOUR&amp;PARTNERS NUTR. CO.</t>
  </si>
  <si>
    <t>ISMAEIL FADI MAHMOUD</t>
  </si>
  <si>
    <t>NAZHA LOGISTICS LLC</t>
  </si>
  <si>
    <t>ISHAK SAED MOHAMAD-FAROUQ</t>
  </si>
  <si>
    <t xml:space="preserve">IBRAHIM-BASHA MOAYAD HUSSEIN-ROSHDI </t>
  </si>
  <si>
    <t>تسويء عملاء حلب درجة كاملة</t>
  </si>
  <si>
    <t>AKIL &amp; WAZZAN CO.</t>
  </si>
  <si>
    <t>KALANJIAN GARABET ARTIN</t>
  </si>
  <si>
    <t xml:space="preserve"> KARAKALLA SAMIR ABDO</t>
  </si>
  <si>
    <t>دراسة جدوى /تسويء التصنيف درجة كاملة</t>
  </si>
  <si>
    <t>حساب جديد بدلاً من حساب صباغ وشامي القديم لا يوجد بيانات سوى لسنة واحدة</t>
  </si>
  <si>
    <t>لا يوجد بيانات مالية لثلاث سنوات مالية/ تم اعتماد التصنيف -6</t>
  </si>
  <si>
    <t>094819</t>
  </si>
  <si>
    <t>EKRAYEM MAMOUN ABDUL-RAZAK</t>
  </si>
  <si>
    <t>Active</t>
  </si>
  <si>
    <t>17/08/2023  2:27:51 PM</t>
  </si>
  <si>
    <t>KAHWAJI FIRAS IBRAHIM</t>
  </si>
  <si>
    <t>03/12/2020  9:57:27 AM</t>
  </si>
  <si>
    <t>15/07/2024 10:39:13 AM</t>
  </si>
  <si>
    <t>KHAZAAL EYAD MOUSA</t>
  </si>
  <si>
    <t>15/07/2024  1:15:18 PM</t>
  </si>
  <si>
    <t>22/03/2023 11:55:28 AM</t>
  </si>
  <si>
    <t>SYRIAN ARAB INSURANCE CO.SA</t>
  </si>
  <si>
    <t>31/08/2018  2:32:08 PM</t>
  </si>
  <si>
    <t>018818</t>
  </si>
  <si>
    <t>A&amp;Z&amp;MHD-A&amp;H JOUD CO. /JOUD MARKETING/</t>
  </si>
  <si>
    <t>02/02/2020 11:03:32 AM</t>
  </si>
  <si>
    <t>AASSYEH PRIVET SCHOOL</t>
  </si>
  <si>
    <t>24/07/2019 10:25:36 AM</t>
  </si>
  <si>
    <t>207599</t>
  </si>
  <si>
    <t>ABBARA ABDULLAH BADAWI</t>
  </si>
  <si>
    <t>26/09/2023 12:36:41 PM</t>
  </si>
  <si>
    <t>003906</t>
  </si>
  <si>
    <t>ABBOUD BASSEL ABDEL-LATIF</t>
  </si>
  <si>
    <t>06/02/2019  8:55:00 AM</t>
  </si>
  <si>
    <t>N/A</t>
  </si>
  <si>
    <t>02/06/2024  2:44:21 PM</t>
  </si>
  <si>
    <t>04/02/2024  9:28:40 AM</t>
  </si>
  <si>
    <t>ABDULLAH MAZEN SALMAN</t>
  </si>
  <si>
    <t>01/06/2023 12:44:47 PM</t>
  </si>
  <si>
    <t>ABDULLAH MURHAF ALI</t>
  </si>
  <si>
    <t>02/07/2023 12:28:17 PM</t>
  </si>
  <si>
    <t>15/07/2024 12:31:59 PM</t>
  </si>
  <si>
    <t>ABOU-RAS BASSAM HOUSAIN</t>
  </si>
  <si>
    <t>20/09/2023  9:20:55 AM</t>
  </si>
  <si>
    <t>ABOU-SADA FAISAL ISS</t>
  </si>
  <si>
    <t>15/07/2024 10:10:33 AM</t>
  </si>
  <si>
    <t>ADHAM TABBAA &amp; PARTNERS CO./TABREEK/</t>
  </si>
  <si>
    <t>23/12/2020 12:37:13 PM</t>
  </si>
  <si>
    <t>208914</t>
  </si>
  <si>
    <t>AFAMIA BEVERAGES LLC</t>
  </si>
  <si>
    <t>15/07/2024  9:21:35 AM</t>
  </si>
  <si>
    <t>190767</t>
  </si>
  <si>
    <t>Ahmad mohamad Ajamyeah</t>
  </si>
  <si>
    <t>24/02/2021 11:05:00 AM</t>
  </si>
  <si>
    <t>Ahmad Shalish Hasan</t>
  </si>
  <si>
    <t>05/12/2023  3:49:44 PM</t>
  </si>
  <si>
    <t>11/04/2023 11:12:44 AM</t>
  </si>
  <si>
    <t>Ahmad Taha Antar &amp; Alaa Taha Antar</t>
  </si>
  <si>
    <t>24/11/2024  9:24:09 AM</t>
  </si>
  <si>
    <t>ALI GHASSAN YOUSEF</t>
  </si>
  <si>
    <t>31/08/2018  2:32:11 PM</t>
  </si>
  <si>
    <t>ALI ISMAEEL</t>
  </si>
  <si>
    <t>11/09/2024 11:37:46 AM</t>
  </si>
  <si>
    <t>ALI RIAD MOHAMAD</t>
  </si>
  <si>
    <t>30/10/2022  2:35:13 PM</t>
  </si>
  <si>
    <t>22/05/2024 12:14:19 PM</t>
  </si>
  <si>
    <t>012892</t>
  </si>
  <si>
    <t>AL-KILANI TRADING CO.</t>
  </si>
  <si>
    <t>06/08/2019 11:04:20 AM</t>
  </si>
  <si>
    <t>003181</t>
  </si>
  <si>
    <t>ALKOUSSAYER GHAZI HAMZEH</t>
  </si>
  <si>
    <t>31/08/2018  2:32:07 PM</t>
  </si>
  <si>
    <t>203733</t>
  </si>
  <si>
    <t>AL-MOTHANA CO.FOR INDUSTRY&amp;TRADE LLC</t>
  </si>
  <si>
    <t>Amer Jamil Aboud</t>
  </si>
  <si>
    <t>20/09/2023  9:52:54 AM</t>
  </si>
  <si>
    <t>213426</t>
  </si>
  <si>
    <t>Ammar Yehia MHD &amp; Partner CO.</t>
  </si>
  <si>
    <t>16/01/2024  2:01:28 PM</t>
  </si>
  <si>
    <t>011441</t>
  </si>
  <si>
    <t>ANAS&amp;ZUHAIR&amp;MOH-ADIB&amp;ADIB JOUD CO.</t>
  </si>
  <si>
    <t>ANKA JAWDAT MOUSSA</t>
  </si>
  <si>
    <t>22/03/2021  1:26:46 PM</t>
  </si>
  <si>
    <t>ANTISEPTICA TECHNO. LLC</t>
  </si>
  <si>
    <t>09/01/2023 11:58:04 AM</t>
  </si>
  <si>
    <t>APRICOT</t>
  </si>
  <si>
    <t>15/07/2024  1:30:02 PM</t>
  </si>
  <si>
    <t>01/04/2019  1:51:45 PM</t>
  </si>
  <si>
    <t>23/04/2024 10:32:47 AM</t>
  </si>
  <si>
    <t>ASFARY MOHAMAD MOHAMAD-HISHAM</t>
  </si>
  <si>
    <t>30/10/2023  2:50:09 PM</t>
  </si>
  <si>
    <t>ATASSI CO.FOR MANIFAC. &amp; TRAD. AC&amp;REF</t>
  </si>
  <si>
    <t>20/09/2023 11:31:36 AM</t>
  </si>
  <si>
    <t>012985</t>
  </si>
  <si>
    <t>ATTANMIAH AGRICULTURAL CO.</t>
  </si>
  <si>
    <t>11/04/2021 12:22:19 PM</t>
  </si>
  <si>
    <t>009080</t>
  </si>
  <si>
    <t>ATTAR ABDUL-GHANI ABDUL-RAHMAN</t>
  </si>
  <si>
    <t>30/06/2022 12:53:16 PM</t>
  </si>
  <si>
    <t>17/07/2024 10:21:46 AM</t>
  </si>
  <si>
    <t>ATTAR ARAHMAN &amp; AGHANI &amp; IMAM S &amp; ABAZA M</t>
  </si>
  <si>
    <t>31/03/2019  2:44:48 PM</t>
  </si>
  <si>
    <t>AYSAR HAZAA TAG-DEEN&amp;HIS PARTNER CO.</t>
  </si>
  <si>
    <t>28/07/2022 11:32:28 AM</t>
  </si>
  <si>
    <t>24/06/2024  9:44:42 AM</t>
  </si>
  <si>
    <t>AZZOUZ HANI KAMIL</t>
  </si>
  <si>
    <t>BAALI BASSAM MOHAMAD-ALI</t>
  </si>
  <si>
    <t>21/12/2023  2:44:32 PM</t>
  </si>
  <si>
    <t>01/04/2019  2:10:46 PM</t>
  </si>
  <si>
    <t>BAINI ADEEB SALMAN</t>
  </si>
  <si>
    <t>13/12/2020 11:24:55 AM</t>
  </si>
  <si>
    <t>BARDAN MOHAMAD-HASSANE MAHMOUD</t>
  </si>
  <si>
    <t>29/12/2019 12:06:25 PM</t>
  </si>
  <si>
    <t>Baroudi Group</t>
  </si>
  <si>
    <t>11/09/2022  3:30:01 PM</t>
  </si>
  <si>
    <t>04/02/2024  9:38:58 AM</t>
  </si>
  <si>
    <t>03/11/2024 10:33:04 AM</t>
  </si>
  <si>
    <t>BASHASH ISMAIL NAZIR</t>
  </si>
  <si>
    <t>03/03/2019  2:59:10 PM</t>
  </si>
  <si>
    <t>Bassam Amin Ahmad</t>
  </si>
  <si>
    <t>18/12/2023 11:14:23 AM</t>
  </si>
  <si>
    <t>212715</t>
  </si>
  <si>
    <t>Bassem Kaser Yousef</t>
  </si>
  <si>
    <t>21/09/2023  1:30:19 PM</t>
  </si>
  <si>
    <t>777777</t>
  </si>
  <si>
    <t>BCC feasability study</t>
  </si>
  <si>
    <t>21/12/2023  2:20:34 PM</t>
  </si>
  <si>
    <t>01/04/2024  9:53:15 AM</t>
  </si>
  <si>
    <t>02/04/2024  9:28:05 AM</t>
  </si>
  <si>
    <t>BOUZ ZAFER ISKANDAR</t>
  </si>
  <si>
    <t>13/01/2021 12:05:39 PM</t>
  </si>
  <si>
    <t>17/07/2023  3:03:11 PM</t>
  </si>
  <si>
    <t>BUILD TECHNOLOGY FOR CONSTRUCTION CHEMICALS L</t>
  </si>
  <si>
    <t>20/03/2024 11:21:56 AM</t>
  </si>
  <si>
    <t>Carlos Elias Deeb</t>
  </si>
  <si>
    <t>23/05/2024  9:28:09 AM</t>
  </si>
  <si>
    <t>11/07/2024  1:22:03 PM</t>
  </si>
  <si>
    <t>30/07/2024  2:01:57 PM</t>
  </si>
  <si>
    <t>CHAOUI NAJI-BOUTROS EMILE</t>
  </si>
  <si>
    <t>27/12/2021 11:04:04 AM</t>
  </si>
  <si>
    <t>046102</t>
  </si>
  <si>
    <t>CHERKEZIAN CHAHE ARTIN</t>
  </si>
  <si>
    <t>31/08/2018  2:32:10 PM</t>
  </si>
  <si>
    <t>16/10/2024  2:45:36 PM</t>
  </si>
  <si>
    <t>DALATI MOHAMAD-YACOUB KHALED</t>
  </si>
  <si>
    <t>17/02/2020  9:16:21 AM</t>
  </si>
  <si>
    <t>DALLI MOHAMAD MHEIDI</t>
  </si>
  <si>
    <t>31/08/2018  2:32:12 PM</t>
  </si>
  <si>
    <t>011934</t>
  </si>
  <si>
    <t>DAOUD AND ATTAR FOOD PROCESSING CO.</t>
  </si>
  <si>
    <t>26/03/2019  3:47:36 PM</t>
  </si>
  <si>
    <t>18/12/2023 12:18:20 PM</t>
  </si>
  <si>
    <t>20/01/2020 12:40:19 PM</t>
  </si>
  <si>
    <t>DAYOUB ISKANDAR SALIM</t>
  </si>
  <si>
    <t>22/05/2024 11:06:23 AM</t>
  </si>
  <si>
    <t>DEBBANE AND CO. LLC</t>
  </si>
  <si>
    <t>25/09/2023  1:46:23 PM</t>
  </si>
  <si>
    <t>DIAB MOHAMAD-BASSAM OMAR</t>
  </si>
  <si>
    <t>22/11/2023  2:46:03 PM</t>
  </si>
  <si>
    <t>098195</t>
  </si>
  <si>
    <t>DOUGHLI AHMAD-BAASEM KAMAL-EDDIN</t>
  </si>
  <si>
    <t>21/08/2023  9:24:45 AM</t>
  </si>
  <si>
    <t>17/10/2024  2:15:33 PM</t>
  </si>
  <si>
    <t>11/01/2023 10:30:44 AM</t>
  </si>
  <si>
    <t>10/04/2023 12:52:55 PM</t>
  </si>
  <si>
    <t>ELIAS IBRAHIM ELIAS</t>
  </si>
  <si>
    <t>21/11/2024  2:19:55 PM</t>
  </si>
  <si>
    <t>208568</t>
  </si>
  <si>
    <t>Fadi Halim Tohmeh</t>
  </si>
  <si>
    <t>17/08/2023  2:17:47 PM</t>
  </si>
  <si>
    <t>Fadi Mahmoud</t>
  </si>
  <si>
    <t>02/06/2024  2:37:02 PM</t>
  </si>
  <si>
    <t>Family Market - Bassam Salloum</t>
  </si>
  <si>
    <t>13/08/2024  3:10:58 PM</t>
  </si>
  <si>
    <t>18/08/2024 10:36:46 AM</t>
  </si>
  <si>
    <t>17/07/2024 10:12:02 AM</t>
  </si>
  <si>
    <t>28/08/2023  2:39:35 PM</t>
  </si>
  <si>
    <t>FARUK &amp; ZUHER &amp; ANAS&amp;M.AD &amp; HAYSAM JOUD CO</t>
  </si>
  <si>
    <t>24/02/2020  1:20:07 PM</t>
  </si>
  <si>
    <t>FAWAZ PHARMA</t>
  </si>
  <si>
    <t>02/11/2022  2:00:55 PM</t>
  </si>
  <si>
    <t>FAYAD KHALID FAWAZ</t>
  </si>
  <si>
    <t>23/07/2020  3:05:27 PM</t>
  </si>
  <si>
    <t>Feras Yehyia Allouni</t>
  </si>
  <si>
    <t>30/07/2024  2:13:47 PM</t>
  </si>
  <si>
    <t>061663</t>
  </si>
  <si>
    <t>FIRST MICROFINANCE INSTITUTION(SYRIA)</t>
  </si>
  <si>
    <t>FTAYEH SULAIMAN MHD-SAEED</t>
  </si>
  <si>
    <t>08/08/2023 12:29:57 PM</t>
  </si>
  <si>
    <t>17/07/2024 10:05:17 AM</t>
  </si>
  <si>
    <t>Gergi&amp;Ziad&amp;Ehab Gaafar Company</t>
  </si>
  <si>
    <t>01/04/2024 11:05:15 AM</t>
  </si>
  <si>
    <t>GHARZ-ALDIN NAZIH SALMAN</t>
  </si>
  <si>
    <t>21/12/2023  3:08:34 PM</t>
  </si>
  <si>
    <t>24/07/2019  3:34:53 PM</t>
  </si>
  <si>
    <t>189354</t>
  </si>
  <si>
    <t>H.HUSIN N.&amp;ALUNI N.&amp;HADAD W.&amp;A.GH.SA</t>
  </si>
  <si>
    <t>28/08/2023  2:14:13 PM</t>
  </si>
  <si>
    <t>HABABAH MAHMOUD SALEH</t>
  </si>
  <si>
    <t>30/03/2023 11:38:25 AM</t>
  </si>
  <si>
    <t>HABBAB MOHAMAD-ADNAN MOHAMAD-RATIB</t>
  </si>
  <si>
    <t>12/03/2020 12:08:17 PM</t>
  </si>
  <si>
    <t>HADDAD HANNA ELIAS</t>
  </si>
  <si>
    <t>HAFFAR MOHAMAD NOUR-EDDIN</t>
  </si>
  <si>
    <t>HAFI BECHER MOHAMAD-SAID</t>
  </si>
  <si>
    <t>119464</t>
  </si>
  <si>
    <t>HAJJEH NASSER &amp; HAJJEH YEHIA</t>
  </si>
  <si>
    <t>026240</t>
  </si>
  <si>
    <t>HAJJEH NASSER ABDUL-MAWLA</t>
  </si>
  <si>
    <t>31/08/2018  2:32:09 PM</t>
  </si>
  <si>
    <t>HAMOUD IBRAHIM MUHI</t>
  </si>
  <si>
    <t>23/04/2024  2:16:56 PM</t>
  </si>
  <si>
    <t>108413</t>
  </si>
  <si>
    <t>HASHEM MUJEER MOUAFAK</t>
  </si>
  <si>
    <t>25/05/2022 11:48:06 AM</t>
  </si>
  <si>
    <t>04/02/2024 10:59:02 AM</t>
  </si>
  <si>
    <t>HASSAN HAIDAR &amp; HASSAN ASEM</t>
  </si>
  <si>
    <t>02/11/2021  3:43:14 PM</t>
  </si>
  <si>
    <t>Hassan Nadeem kamleh</t>
  </si>
  <si>
    <t>17/08/2023  2:58:16 PM</t>
  </si>
  <si>
    <t>Haytham Ismail &amp; Ayman Ismail</t>
  </si>
  <si>
    <t>30/10/2022  3:42:05 PM</t>
  </si>
  <si>
    <t>Hazem Daniel</t>
  </si>
  <si>
    <t>20/09/2023 11:23:54 AM</t>
  </si>
  <si>
    <t>NewLoan-001501</t>
  </si>
  <si>
    <t>HI_SAM JOUD CO.</t>
  </si>
  <si>
    <t>22/02/2024  2:36:06 PM</t>
  </si>
  <si>
    <t>HOMSI BASSEL MAMOUN</t>
  </si>
  <si>
    <t>31/08/2018  2:32:13 PM</t>
  </si>
  <si>
    <t>20/09/2023  2:11:55 PM</t>
  </si>
  <si>
    <t>22/10/2024  3:23:27 PM</t>
  </si>
  <si>
    <t>023413</t>
  </si>
  <si>
    <t>IBRAHIM NAIEL ELIAS</t>
  </si>
  <si>
    <t>27/06/2022  3:37:21 PM</t>
  </si>
  <si>
    <t>IBRAHIM-BASHA MOAYAD</t>
  </si>
  <si>
    <t>03/03/2024 11:51:22 AM</t>
  </si>
  <si>
    <t>03/11/2024 10:22:33 AM</t>
  </si>
  <si>
    <t>11/09/2024  3:19:19 PM</t>
  </si>
  <si>
    <t>203256</t>
  </si>
  <si>
    <t>JABBAN HUSSAM-ELDEEN MOHAMAD-REFAAT</t>
  </si>
  <si>
    <t>30/10/2023  2:22:40 PM</t>
  </si>
  <si>
    <t>22/07/2024  3:47:20 PM</t>
  </si>
  <si>
    <t>011506</t>
  </si>
  <si>
    <t>JABRI MHD-SAMER KHALED</t>
  </si>
  <si>
    <t>22/03/2023 10:40:13 AM</t>
  </si>
  <si>
    <t>22/07/2024  3:24:35 PM</t>
  </si>
  <si>
    <t>JAFARI-MASRI MHD-BASSAM MHD-ADNAN</t>
  </si>
  <si>
    <t>22/02/2024 11:58:41 AM</t>
  </si>
  <si>
    <t>094449</t>
  </si>
  <si>
    <t>JAMAL-EDDIN ANWAR BORHAN</t>
  </si>
  <si>
    <t>02/03/2020 12:53:40 PM</t>
  </si>
  <si>
    <t>Jamel Slaibi (Panorama)</t>
  </si>
  <si>
    <t>04/02/2024 10:27:10 AM</t>
  </si>
  <si>
    <t>JAWAD HASSAN DIB</t>
  </si>
  <si>
    <t>08/02/2024 11:10:00 AM</t>
  </si>
  <si>
    <t>Jihad Nkoula</t>
  </si>
  <si>
    <t>14/10/2020 11:10:12 AM</t>
  </si>
  <si>
    <t>19/11/2024 11:22:17 AM</t>
  </si>
  <si>
    <t>JONI TONY ELIAS</t>
  </si>
  <si>
    <t>01/04/2024 10:20:16 AM</t>
  </si>
  <si>
    <t>029469</t>
  </si>
  <si>
    <t>JURDI SALIM HASAN</t>
  </si>
  <si>
    <t>24/04/2019  4:43:16 PM</t>
  </si>
  <si>
    <t>03/11/2024 10:26:26 AM</t>
  </si>
  <si>
    <t>16/10/2024  2:54:33 PM</t>
  </si>
  <si>
    <t>New-1111111188</t>
  </si>
  <si>
    <t>KAMAL MAHMOUD KURDI</t>
  </si>
  <si>
    <t>22/10/2024  3:28:15 PM</t>
  </si>
  <si>
    <t>18/12/2023 11:50:58 AM</t>
  </si>
  <si>
    <t>004048</t>
  </si>
  <si>
    <t>KARKOUR TRADING COMPANY</t>
  </si>
  <si>
    <t>13/10/2019  4:01:48 PM</t>
  </si>
  <si>
    <t>KASEM ADEEB DAMEN</t>
  </si>
  <si>
    <t>11/09/2023  1:29:40 PM</t>
  </si>
  <si>
    <t>KAZMA SAMIR YOUSSEF</t>
  </si>
  <si>
    <t>KHALED SARRAJ AND HIS PARTNERS CO.</t>
  </si>
  <si>
    <t>22/03/2023 12:09:21 PM</t>
  </si>
  <si>
    <t>KIKOLOF ISHAK (MARY TRAVEL &amp; TOURISM)</t>
  </si>
  <si>
    <t>04/03/2019 10:37:03 AM</t>
  </si>
  <si>
    <t>Kinan Mahmoud Abo Ali</t>
  </si>
  <si>
    <t>11/09/2024  3:35:15 PM</t>
  </si>
  <si>
    <t>KSEIBI EMAD MOHAMAD-ADNAN</t>
  </si>
  <si>
    <t>181205</t>
  </si>
  <si>
    <t>KURDI KAMAL MAHMOUD</t>
  </si>
  <si>
    <t>22/08/2023 10:23:24 AM</t>
  </si>
  <si>
    <t>KUZBARI&amp;PART.CO/PAPER PRODUCTS TRADE</t>
  </si>
  <si>
    <t>LABORATORIES' TECHNOLOGY LLC.</t>
  </si>
  <si>
    <t>M.&amp;M.ZEIN&amp;PART./ZEIN BROTH.TRADE &amp;IN</t>
  </si>
  <si>
    <t>09/10/2019 10:11:47 AM</t>
  </si>
  <si>
    <t>187972</t>
  </si>
  <si>
    <t>Maasarani LLC./MABCO</t>
  </si>
  <si>
    <t>20/01/2020  2:38:39 PM</t>
  </si>
  <si>
    <t>207803</t>
  </si>
  <si>
    <t>MAATOUK MOHAMAD-ANAS MOHAMAD-ADNAN</t>
  </si>
  <si>
    <t>11/01/2023  9:37:57 AM</t>
  </si>
  <si>
    <t>080786</t>
  </si>
  <si>
    <t>MADANI AHMAD SULAIMAN</t>
  </si>
  <si>
    <t>20/08/2024  2:49:23 PM</t>
  </si>
  <si>
    <t>Maher Moustafa Asaad</t>
  </si>
  <si>
    <t>21/12/2023  9:49:55 AM</t>
  </si>
  <si>
    <t>MAHMALJI TRADING CO.</t>
  </si>
  <si>
    <t>16/11/2020 12:48:34 PM</t>
  </si>
  <si>
    <t>Mahmoud Salman Mansour &amp; Partner Co.</t>
  </si>
  <si>
    <t>04/02/2024  9:34:13 AM</t>
  </si>
  <si>
    <t>24/11/2024  9:20:37 AM</t>
  </si>
  <si>
    <t>01/07/2024  1:32:00 PM</t>
  </si>
  <si>
    <t>MAMARI BASSAM MAMDOUH</t>
  </si>
  <si>
    <t>28/06/2022  9:21:35 AM</t>
  </si>
  <si>
    <t>04/03/2019  9:53:24 AM</t>
  </si>
  <si>
    <t>MARDINI JEBRAN DAOUD</t>
  </si>
  <si>
    <t>26/09/2023 12:41:30 PM</t>
  </si>
  <si>
    <t>MARKABAWI TALAL &amp; KADOUR RAMADAN</t>
  </si>
  <si>
    <t>19/09/2023  3:45:45 PM</t>
  </si>
  <si>
    <t>128137</t>
  </si>
  <si>
    <t>MASHI ANAS ALI</t>
  </si>
  <si>
    <t>17/05/2020  1:25:30 PM</t>
  </si>
  <si>
    <t>23/02/2025  9:30:44 AM</t>
  </si>
  <si>
    <t>Mawya for tourism investments L.L.C</t>
  </si>
  <si>
    <t>30/06/2019  1:17:01 PM</t>
  </si>
  <si>
    <t>Mazen Ahmad Mansour</t>
  </si>
  <si>
    <t>23/01/2024  3:31:02 PM</t>
  </si>
  <si>
    <t>03/03/2024  2:31:25 PM</t>
  </si>
  <si>
    <t>MEDITERRANEAN STEEL CO.</t>
  </si>
  <si>
    <t>28/08/2024 10:01:54 AM</t>
  </si>
  <si>
    <t>MHD FEKHIER&amp;PARTNERS/MUDALAL NAVI.CO</t>
  </si>
  <si>
    <t>01/04/2019  2:08:43 PM</t>
  </si>
  <si>
    <t>MHD.JALAL &amp; MAMDOUH &amp; MHD.ZAKARIA &amp;MHD HAIDAR</t>
  </si>
  <si>
    <t>20/03/2024 10:46:10 AM</t>
  </si>
  <si>
    <t>003758</t>
  </si>
  <si>
    <t>MHD-ISSAM SHAMOUT&amp;P.DAMSK FR IND.TRA</t>
  </si>
  <si>
    <t>10/09/2023 12:40:54 PM</t>
  </si>
  <si>
    <t>MHD-SALIM NAZEM ZAHABI</t>
  </si>
  <si>
    <t>MIKHAIEL &amp; SAADEH SAEED CO.</t>
  </si>
  <si>
    <t>MISRABI MAMOUN MAHMOUD</t>
  </si>
  <si>
    <t>14/03/2021 11:52:53 AM</t>
  </si>
  <si>
    <t>005706</t>
  </si>
  <si>
    <t>MODERN CO.FOR CHIPS&amp;APPETI.MANUF.LLC</t>
  </si>
  <si>
    <t>08/01/2020  3:47:29 PM</t>
  </si>
  <si>
    <t>MODERN TECHNOLOGY TRADING CO.LTD</t>
  </si>
  <si>
    <t>MOFID YOUSSEF NASR</t>
  </si>
  <si>
    <t>13/03/2024  1:18:59 PM</t>
  </si>
  <si>
    <t>207516</t>
  </si>
  <si>
    <t>Mohamad Ahmad Abbod</t>
  </si>
  <si>
    <t>01/02/2023  9:44:13 AM</t>
  </si>
  <si>
    <t>MOHAMAD ALI ABDUL-RAHMAN</t>
  </si>
  <si>
    <t>26/04/2021  1:57:27 PM</t>
  </si>
  <si>
    <t>MOHAMAD ALI ALI</t>
  </si>
  <si>
    <t>22/12/2024 10:25:07 AM</t>
  </si>
  <si>
    <t>MOHAMAD ALI YEHIA</t>
  </si>
  <si>
    <t>22/03/2023 11:46:05 AM</t>
  </si>
  <si>
    <t>16/01/2024  1:28:46 PM</t>
  </si>
  <si>
    <t>183132</t>
  </si>
  <si>
    <t>MOHAMAD RAJAB ALI</t>
  </si>
  <si>
    <t>MOHAMAD-SAMIR KRENBEH</t>
  </si>
  <si>
    <t>Mohammad Mahmoud Rabee</t>
  </si>
  <si>
    <t>03/12/2023 11:49:00 AM</t>
  </si>
  <si>
    <t>Mouhamad Yousef Al-Fakir</t>
  </si>
  <si>
    <t>15/11/2023 10:18:23 AM</t>
  </si>
  <si>
    <t>070363</t>
  </si>
  <si>
    <t>MOUHASSEL HANI SOUHIL</t>
  </si>
  <si>
    <t>04/07/2023  9:14:07 AM</t>
  </si>
  <si>
    <t>189975</t>
  </si>
  <si>
    <t>MOUSAAB HASHIM MOALLA</t>
  </si>
  <si>
    <t>22/03/2023  1:12:38 PM</t>
  </si>
  <si>
    <t>18/12/2023 11:25:59 AM</t>
  </si>
  <si>
    <t>000009</t>
  </si>
  <si>
    <t>MT</t>
  </si>
  <si>
    <t>MTN SYRIA PUBLIC JOINT STOCK.</t>
  </si>
  <si>
    <t>16/10/2024  2:31:44 PM</t>
  </si>
  <si>
    <t>02/04/2024 10:30:11 AM</t>
  </si>
  <si>
    <t>177212</t>
  </si>
  <si>
    <t>Munir Issa &amp; Suhail Wassouf / Shamra Agr.</t>
  </si>
  <si>
    <t>26/06/2023  2:56:35 PM</t>
  </si>
  <si>
    <t>MUSTAFA YOUNES KAMEL</t>
  </si>
  <si>
    <t>12/02/2023 12:20:58 PM</t>
  </si>
  <si>
    <t>007812</t>
  </si>
  <si>
    <t>N.ALUNI &amp; N.H-HUSEIN &amp; H.LABABIDI &amp; T.KHER</t>
  </si>
  <si>
    <t>179809</t>
  </si>
  <si>
    <t>NAAMEH RAMI AND YOUSSEF KINANA</t>
  </si>
  <si>
    <t>NABIH RAMEZ BAKRI</t>
  </si>
  <si>
    <t>15/07/2024  1:19:36 PM</t>
  </si>
  <si>
    <t>Nabil Haddad Establishment</t>
  </si>
  <si>
    <t>18/10/2023  1:29:31 PM</t>
  </si>
  <si>
    <t>03/03/2024 12:22:13 PM</t>
  </si>
  <si>
    <t>NASIB MOUNAYEER &amp; RAND NOURIAH CO.</t>
  </si>
  <si>
    <t>NASSER FAISAL MOHAMD-ALI</t>
  </si>
  <si>
    <t>16/10/2024  2:15:13 PM</t>
  </si>
  <si>
    <t>211368</t>
  </si>
  <si>
    <t>NASSOUR BASSEM KASSER</t>
  </si>
  <si>
    <t>21/09/2023  2:00:46 PM</t>
  </si>
  <si>
    <t>Nazha Logistics L.L.C</t>
  </si>
  <si>
    <t>24/06/2024  1:53:22 PM</t>
  </si>
  <si>
    <t>11/09/2024  3:26:00 PM</t>
  </si>
  <si>
    <t>135173</t>
  </si>
  <si>
    <t>NIZAM-EDDIN ZEIN-ABDEEN MHD-BACHIR</t>
  </si>
  <si>
    <t>OBIED KAMEL SALMAN</t>
  </si>
  <si>
    <t>09/08/2023  2:45:10 PM</t>
  </si>
  <si>
    <t>OMRAN RAMI IBRAHIM</t>
  </si>
  <si>
    <t>22/10/2023 12:18:29 PM</t>
  </si>
  <si>
    <t>23/01/2024  1:50:10 PM</t>
  </si>
  <si>
    <t>QUADRA SYRIA CO.LTD</t>
  </si>
  <si>
    <t>01/04/2019  2:17:43 PM</t>
  </si>
  <si>
    <t>0014591</t>
  </si>
  <si>
    <t>Queen Center</t>
  </si>
  <si>
    <t>23/01/2023  9:32:58 AM</t>
  </si>
  <si>
    <t>21/12/2023  2:27:15 PM</t>
  </si>
  <si>
    <t>RAAFAT ZAKHOUR HAMATI</t>
  </si>
  <si>
    <t>RAKMANI MADIAN HASSAN</t>
  </si>
  <si>
    <t>05/09/2022 12:19:33 PM</t>
  </si>
  <si>
    <t>Rayan Plast</t>
  </si>
  <si>
    <t>26/11/2020  2:22:49 PM</t>
  </si>
  <si>
    <t>023375</t>
  </si>
  <si>
    <t>REFAEI &amp; JANDALI GENERAL PARTN. CO.</t>
  </si>
  <si>
    <t>24/10/2019 12:10:56 PM</t>
  </si>
  <si>
    <t>28/08/2024  9:55:00 AM</t>
  </si>
  <si>
    <t>RUSTOM SAMER SOUHEIL</t>
  </si>
  <si>
    <t>25/07/2023 11:19:41 AM</t>
  </si>
  <si>
    <t>15/07/2024  1:09:52 PM</t>
  </si>
  <si>
    <t>SAADALLAH MASSOUH &amp; PARTNERS CO.</t>
  </si>
  <si>
    <t>05/09/2021  1:13:59 PM</t>
  </si>
  <si>
    <t>07/08/2023 12:38:05 PM</t>
  </si>
  <si>
    <t>SABBAGH &amp; SHAMI FOR DISTRIBUTION CO</t>
  </si>
  <si>
    <t>25/08/2020 10:45:30 AM</t>
  </si>
  <si>
    <t>30/09/2024 11:37:02 AM</t>
  </si>
  <si>
    <t>SABRA ABDUL-KADER ABDALLAH</t>
  </si>
  <si>
    <t>23/08/2021  2:16:52 PM</t>
  </si>
  <si>
    <t>16/10/2024  2:24:53 PM</t>
  </si>
  <si>
    <t>11/09/2024  3:43:18 PM</t>
  </si>
  <si>
    <t>185451</t>
  </si>
  <si>
    <t>Safir Agricaltural Company</t>
  </si>
  <si>
    <t>26/06/2023  2:48:38 PM</t>
  </si>
  <si>
    <t>SAKR TOUFIC ANTOUN</t>
  </si>
  <si>
    <t>28/07/2021  3:44:27 PM</t>
  </si>
  <si>
    <t>15/07/2024 12:55:06 PM</t>
  </si>
  <si>
    <t>110103</t>
  </si>
  <si>
    <t>SALAMEH NEBAL MTANIOUS</t>
  </si>
  <si>
    <t>19/06/2019  9:35:21 AM</t>
  </si>
  <si>
    <t>SALAMEH SAMER AHMAD</t>
  </si>
  <si>
    <t>09/01/2020  3:34:47 PM</t>
  </si>
  <si>
    <t>SALEH AHMAD BAHJAT</t>
  </si>
  <si>
    <t>15/07/2024 12:46:17 PM</t>
  </si>
  <si>
    <t>20/03/2024 11:16:06 AM</t>
  </si>
  <si>
    <t>Samar Ali &amp; Her Partner</t>
  </si>
  <si>
    <t>22/08/2022  1:58:52 PM</t>
  </si>
  <si>
    <t>005707</t>
  </si>
  <si>
    <t>SAMARA SAMER MOHAMAD</t>
  </si>
  <si>
    <t>14/03/2019  3:06:09 PM</t>
  </si>
  <si>
    <t>Samer Abdel-Fattah Shaaban</t>
  </si>
  <si>
    <t>25/08/2024  3:39:25 PM</t>
  </si>
  <si>
    <t>213119</t>
  </si>
  <si>
    <t>SAMER ABDUL-KAREM BADOUR &amp; BASSEL</t>
  </si>
  <si>
    <t>15/11/2023  9:39:47 AM</t>
  </si>
  <si>
    <t>SAMER ATTAR &amp; PARTNERS/MPI/CO.</t>
  </si>
  <si>
    <t>27/06/2022  3:32:49 PM</t>
  </si>
  <si>
    <t>038626</t>
  </si>
  <si>
    <t>SAMMAN AFIF MOHAMAD-FAHMI</t>
  </si>
  <si>
    <t>31/01/2021 11:57:51 AM</t>
  </si>
  <si>
    <t>New-1111111179</t>
  </si>
  <si>
    <t>Shadi Tabouli</t>
  </si>
  <si>
    <t>13/03/2024  9:34:43 AM</t>
  </si>
  <si>
    <t>SHALLAH KHALED MOHAMAD-MARWAN</t>
  </si>
  <si>
    <t>14/02/2021  1:41:08 PM</t>
  </si>
  <si>
    <t>11/09/2024 11:42:17 AM</t>
  </si>
  <si>
    <t>17/01/2024  2:40:38 PM</t>
  </si>
  <si>
    <t>177210</t>
  </si>
  <si>
    <t>soheil wassouf</t>
  </si>
  <si>
    <t>01/12/2022 10:59:05 AM</t>
  </si>
  <si>
    <t>01/04/2024 11:40:09 AM</t>
  </si>
  <si>
    <t>19/11/2024 11:16:29 AM</t>
  </si>
  <si>
    <t>SUKKAR ABDEL-RAHMAN AHMAD-NAFEH</t>
  </si>
  <si>
    <t>07/01/2020 11:16:08 AM</t>
  </si>
  <si>
    <t>SUKKAR MOHAMAD ESMAEIL</t>
  </si>
  <si>
    <t>29/01/2019  9:59:10 AM</t>
  </si>
  <si>
    <t>21/12/2023  3:13:54 PM</t>
  </si>
  <si>
    <t>093558</t>
  </si>
  <si>
    <t>SULEIMAN MOHAMAD SAMIR</t>
  </si>
  <si>
    <t>16/07/2023  3:23:50 PM</t>
  </si>
  <si>
    <t>01/12/2024 10:32:56 AM</t>
  </si>
  <si>
    <t>Suliman Agriculture</t>
  </si>
  <si>
    <t>21/06/2020 10:04:28 AM</t>
  </si>
  <si>
    <t>SULTAN MOHAMAD-KHEIR OMAR</t>
  </si>
  <si>
    <t>07/09/2020 11:53:40 AM</t>
  </si>
  <si>
    <t>SY.PRINTING MACH.&amp; MATERIALS CO. LLC</t>
  </si>
  <si>
    <t>SYOUTI &amp; HASHEM &amp; PARTNERS</t>
  </si>
  <si>
    <t>13/12/2021 11:51:13 AM</t>
  </si>
  <si>
    <t>02/06/2024  1:43:35 PM</t>
  </si>
  <si>
    <t>003265</t>
  </si>
  <si>
    <t>SYRIAN FOR TECHNOLOGY CO. SAL</t>
  </si>
  <si>
    <t>18/02/2020 10:51:02 AM</t>
  </si>
  <si>
    <t>SYRIAN ORTHODOX QAMISHLI WAKF</t>
  </si>
  <si>
    <t>24/07/2019  2:36:43 PM</t>
  </si>
  <si>
    <t>TAJI&amp;PART.CO (ASSEEL FOR IND.&amp;TRADE)</t>
  </si>
  <si>
    <t>23/07/2019  2:09:53 PM</t>
  </si>
  <si>
    <t>New-1111111163</t>
  </si>
  <si>
    <t>Tajmieh &amp; Mansour</t>
  </si>
  <si>
    <t>TAJMIEH &amp; MANSOUR TRADING COMPANY</t>
  </si>
  <si>
    <t>18/05/2021 10:56:07 AM</t>
  </si>
  <si>
    <t>001242</t>
  </si>
  <si>
    <t>TAWIL &amp; MOUNAYER CO.</t>
  </si>
  <si>
    <t>30/12/2018 11:08:46 AM</t>
  </si>
  <si>
    <t>188801</t>
  </si>
  <si>
    <t>TBOLI CHADI SABA</t>
  </si>
  <si>
    <t>22/03/2023  2:47:50 PM</t>
  </si>
  <si>
    <t>03/03/2024 12:45:14 PM</t>
  </si>
  <si>
    <t>TEEBA-ADICO DISTRIBUTION</t>
  </si>
  <si>
    <t>26/07/2020  2:05:24 PM</t>
  </si>
  <si>
    <t>30/09/2024 11:33:18 AM</t>
  </si>
  <si>
    <t>UniCare</t>
  </si>
  <si>
    <t>21/11/2024  2:11:47 PM</t>
  </si>
  <si>
    <t>091591</t>
  </si>
  <si>
    <t>UNITED CHEMICAL PRODUCTS CO.</t>
  </si>
  <si>
    <t>New-68276</t>
  </si>
  <si>
    <t>Vecken</t>
  </si>
  <si>
    <t>VIMPEX AL NEMSAWIA/INDIVIDUAL ASSOC.</t>
  </si>
  <si>
    <t>210882</t>
  </si>
  <si>
    <t>Wael Esper &amp; Basem Ghanem</t>
  </si>
  <si>
    <t>26/09/2023 12:22:43 PM</t>
  </si>
  <si>
    <t>07/08/2023  2:38:44 PM</t>
  </si>
  <si>
    <t>08/02/2024 11:03:57 AM</t>
  </si>
  <si>
    <t>075164</t>
  </si>
  <si>
    <t>WAHET SHAM CO.</t>
  </si>
  <si>
    <t>WALID MOHAMAD-NAIM OMAR</t>
  </si>
  <si>
    <t>22/10/2024  3:34:26 PM</t>
  </si>
  <si>
    <t>000004</t>
  </si>
  <si>
    <t>wasim2</t>
  </si>
  <si>
    <t>New-68270</t>
  </si>
  <si>
    <t>Wassim</t>
  </si>
  <si>
    <t>18/11/2020  9:56:48 AM</t>
  </si>
  <si>
    <t>YASSER MOHAMAD TERKAWI</t>
  </si>
  <si>
    <t>YASSIN SHARAF SONS CO.</t>
  </si>
  <si>
    <t>YAZIJI HAITHAM NADRAH</t>
  </si>
  <si>
    <t>13/02/2019 10:00:24 AM</t>
  </si>
  <si>
    <t>YOUSSEF AMMAR IBRAHIM</t>
  </si>
  <si>
    <t>08/11/2020  1:05:51 PM</t>
  </si>
  <si>
    <t>039500</t>
  </si>
  <si>
    <t>ZAHIR ZAHRI SABBAGH</t>
  </si>
  <si>
    <t>ZIAD AFIF DORGHALI</t>
  </si>
  <si>
    <t>23/07/2024 10:09:28 AM</t>
  </si>
  <si>
    <t>Ziad Ahmed ALmhd</t>
  </si>
  <si>
    <t>19/11/2024 11:06:20 AM</t>
  </si>
  <si>
    <t>23/01/2024  1:18:11 PM</t>
  </si>
  <si>
    <t>011087</t>
  </si>
  <si>
    <t>ZUHAIR &amp; ANAS &amp; FAROUK JOUD CO/JOUD WOOD</t>
  </si>
  <si>
    <t>02/02/2020 11:10:39 AM</t>
  </si>
  <si>
    <t>ZWAIN AZAR MOHAMAD</t>
  </si>
  <si>
    <t>اكرم هاني شقير</t>
  </si>
  <si>
    <t>15/07/2024  1:03:43 PM</t>
  </si>
  <si>
    <t>005030</t>
  </si>
  <si>
    <t>السورية الفنلندية</t>
  </si>
  <si>
    <t>01/03/2022 11:34:27 AM</t>
  </si>
  <si>
    <t>215711</t>
  </si>
  <si>
    <t>الشركة المعتمدة للتوزيع المحدودة المسؤولية</t>
  </si>
  <si>
    <t>11/04/2023 10:21:31 AM</t>
  </si>
  <si>
    <t>شركة الألوان المتحدة المحدودة المسؤولية</t>
  </si>
  <si>
    <t>26/09/2023 10:19:38 AM</t>
  </si>
  <si>
    <t>شركة مجموعة سما المحدودة المسؤولية SAMA Group</t>
  </si>
  <si>
    <t>25/08/2021  3:54:25 PM</t>
  </si>
  <si>
    <t>شركة مسعود فارما للادوية محدودة المسؤولية</t>
  </si>
  <si>
    <t>30/11/2020 12:41:59 PM</t>
  </si>
  <si>
    <t>068244</t>
  </si>
  <si>
    <t>شركة مسعود وشريكه / مسعود فارما</t>
  </si>
  <si>
    <t>24/01/2022 10:45:14 AM</t>
  </si>
  <si>
    <t>210131</t>
  </si>
  <si>
    <t>شركة مسوح للتجارة</t>
  </si>
  <si>
    <t>20/08/2023  3:55:30 PM</t>
  </si>
  <si>
    <t>شركة معتوق فارما المحدودة المسؤولية</t>
  </si>
  <si>
    <t>26/09/2023 10:08:09 AM</t>
  </si>
  <si>
    <t>ظهير الفيصل</t>
  </si>
  <si>
    <t>24/06/2024  2:04:30 PM</t>
  </si>
  <si>
    <t>009950</t>
  </si>
  <si>
    <t>عامر حكمت الرستم</t>
  </si>
  <si>
    <t>29/03/2023 10:20:58 AM</t>
  </si>
  <si>
    <t>عبد-الكريم رشيد السبيعي</t>
  </si>
  <si>
    <t>14/02/2024  1:03:03 PM</t>
  </si>
  <si>
    <t>محمد-لبيد سليمان سلامه</t>
  </si>
  <si>
    <t>30/04/2024 12:13:08 PM</t>
  </si>
  <si>
    <t>1111111111</t>
  </si>
  <si>
    <t>منصور</t>
  </si>
  <si>
    <t>039861</t>
  </si>
  <si>
    <t>073817</t>
  </si>
  <si>
    <t>009441</t>
  </si>
  <si>
    <t>202636</t>
  </si>
  <si>
    <t>220876</t>
  </si>
  <si>
    <t>110498</t>
  </si>
  <si>
    <t>186825</t>
  </si>
  <si>
    <t>040836</t>
  </si>
  <si>
    <t>220552</t>
  </si>
  <si>
    <t>176053</t>
  </si>
  <si>
    <t>203481</t>
  </si>
  <si>
    <t>215041</t>
  </si>
  <si>
    <t>096655</t>
  </si>
  <si>
    <t>217269</t>
  </si>
  <si>
    <t>217322</t>
  </si>
  <si>
    <t>211370</t>
  </si>
  <si>
    <t>عبد المسيح</t>
  </si>
  <si>
    <t>لمى حلبي واغيد سلو</t>
  </si>
  <si>
    <t>محمد بركات وبتول حسن</t>
  </si>
  <si>
    <t>باسل خضر بن عبد الكريم</t>
  </si>
  <si>
    <t>Mutual Partners</t>
  </si>
  <si>
    <t>Corpoate</t>
  </si>
  <si>
    <t>باسل خضر و رشا علوني</t>
  </si>
  <si>
    <t>بطريركية أنطاكية و سائر المشرق للسريان الأرثوذكس</t>
  </si>
  <si>
    <t>شركة رنيو للمؤسسات تعليمية و تربوية م.م.خ</t>
  </si>
  <si>
    <t>شركة بيتنجانة اخوان</t>
  </si>
  <si>
    <t>الشركة المركزية المساهمة المغفلة الخاصة</t>
  </si>
  <si>
    <t>عمار جبري بن خالد</t>
  </si>
  <si>
    <t>Mutual Partners + Guaranteed by ID 181525 + 011506 + Guarantor to ID 011506</t>
  </si>
  <si>
    <t>شركة جبري التجارية محدودة المسؤولية</t>
  </si>
  <si>
    <t>Mutual Partners + Guarantor to ID 011506 + Guaranteed by ID 188085</t>
  </si>
  <si>
    <t>ايهاب جعفر بن جرجي</t>
  </si>
  <si>
    <t>Retail</t>
  </si>
  <si>
    <t>زياد جعفر بن جرجي</t>
  </si>
  <si>
    <t>شركة جرجي و زياد و إيهاب جعفر</t>
  </si>
  <si>
    <t>هيثم جود بن صبحي</t>
  </si>
  <si>
    <t>Guarantor to ID 215556</t>
  </si>
  <si>
    <t>شركة سكاي للمأكولات البحرية م.م</t>
  </si>
  <si>
    <t>Guaranteed by ID 001501</t>
  </si>
  <si>
    <t>ناتالي ديانا سلامه بنت محمد لبيد</t>
  </si>
  <si>
    <t>Guaranteed  by ID 185337</t>
  </si>
  <si>
    <t>محمد لبيد سلامه بن سليمان</t>
  </si>
  <si>
    <t>Guarantor to ID 009441 + 067180</t>
  </si>
  <si>
    <t>محمد لبيد سليمان سلامه و حمزة محمد لبيد سلامه</t>
  </si>
  <si>
    <t>MHD Labid Partner in joint account 202636 - and in Sama Group  company 185341</t>
  </si>
  <si>
    <t>بسام سلوم بن طلعت</t>
  </si>
  <si>
    <t>شركة بشارة و بسام طلعت سلوم</t>
  </si>
  <si>
    <t>Mutual Partners + Guaranteed by ID : 217044</t>
  </si>
  <si>
    <t>شركةتريتس فودز م.م</t>
  </si>
  <si>
    <t>شركة صباغ المساهمة المغفلة الخاصة</t>
  </si>
  <si>
    <t>ميلاد صعب بن توفيق</t>
  </si>
  <si>
    <t>محمد توفيق صعب و ميلاد توفيق صعب</t>
  </si>
  <si>
    <t>شركة حسن وأنس طياره - المشاريع العربية</t>
  </si>
  <si>
    <t>Mutual Partners + Guaranteed by ID 038136</t>
  </si>
  <si>
    <t>أنس  محرم طياره و خالد عمر زيواني</t>
  </si>
  <si>
    <t>Mutual Partners + Provided a PG via another ID: 038136 to ID: 002002</t>
  </si>
  <si>
    <t>جود عبد المسيح بن ناجي</t>
  </si>
  <si>
    <t>Guaranteed  by ID 186825</t>
  </si>
  <si>
    <t>رواد عبد المسيح بن ناجي</t>
  </si>
  <si>
    <t>Guarantor to ID 110498</t>
  </si>
  <si>
    <t>غيث عرنوس بن صلاح</t>
  </si>
  <si>
    <t>Mutual Partners + Guarantor to ID 197446</t>
  </si>
  <si>
    <t>شركة نقاء الحياة المحدودة المسؤولية</t>
  </si>
  <si>
    <t>Mutual Partners + Guaranteed by ID 212205</t>
  </si>
  <si>
    <t>احمد طه عنتر و علاء طه عنتر</t>
  </si>
  <si>
    <t>احمد عنتر بن طه</t>
  </si>
  <si>
    <t>Mutual Partners + Guaranteed by ID 216619</t>
  </si>
  <si>
    <t>جنان قعبور بنت ابراهيم</t>
  </si>
  <si>
    <t>Mutual Partners + Guaranteed by ID 221449</t>
  </si>
  <si>
    <t>جنان قعبور و أيمن محمد زهيرالصائغي</t>
  </si>
  <si>
    <t>شركة محمد راتب الكركي وشريكه</t>
  </si>
  <si>
    <t>Mutual Partners + Guaranteed by ID 022915</t>
  </si>
  <si>
    <t>محمد راتب الكركي بن محمد</t>
  </si>
  <si>
    <t>Guaranteed by ID 022832</t>
  </si>
  <si>
    <t>آغيد سلو بن وليد</t>
  </si>
  <si>
    <t>Guarantor to ID 203481</t>
  </si>
  <si>
    <t>لمى الحلبي بنت محمد موفق</t>
  </si>
  <si>
    <t>Guaranteed by ID 176053</t>
  </si>
  <si>
    <t>لينا عنايه بنت وليد</t>
  </si>
  <si>
    <t>Guarantor to ID 215041</t>
  </si>
  <si>
    <t>ماجي ثابت بنت جورج</t>
  </si>
  <si>
    <t>Guaranteed by ID 003021</t>
  </si>
  <si>
    <t>ماهر حوريه بن عبد اللطيف</t>
  </si>
  <si>
    <t>Guarantor to ID 096655</t>
  </si>
  <si>
    <t>محمد حسان الملقي بن محمد نعيم</t>
  </si>
  <si>
    <t>Guaranteed by ID 030082</t>
  </si>
  <si>
    <t>محمد بركات بن وجيه</t>
  </si>
  <si>
    <t>Guarantor to ID 217322</t>
  </si>
  <si>
    <t>بتول حسن بنت نور الدين</t>
  </si>
  <si>
    <t>Guaranteed by ID 217269</t>
  </si>
  <si>
    <t>Guaranteed  by ID 210747 + 210767</t>
  </si>
  <si>
    <t>شركة الألوان المتحدة للطباعة المحدودة المسؤولية</t>
  </si>
  <si>
    <t>Mutual Partners + Guaranteed by ID 210736</t>
  </si>
  <si>
    <t>همام معلا بن هاشم</t>
  </si>
  <si>
    <t>Guarantor to ID 189975</t>
  </si>
  <si>
    <t>محمد جلال جرزو بن جمال</t>
  </si>
  <si>
    <t>Guaranteed by 119872</t>
  </si>
  <si>
    <t>شركة ماوية للاستثمارات السياحية المحدودة المسؤولية</t>
  </si>
  <si>
    <t>Mutual Partners + Guaranteed by ID 187917</t>
  </si>
  <si>
    <t>شركة نزها اللوجيستية المحدودة المسؤولية</t>
  </si>
  <si>
    <t>Mutual Partners + Guaranteed by ID 221919</t>
  </si>
  <si>
    <t>ياسر اكريم بن محمد</t>
  </si>
  <si>
    <t>Guaranteed by ID 214475</t>
  </si>
  <si>
    <t>ياسر اكريم و خديجه الكلاس</t>
  </si>
  <si>
    <t>Ok</t>
  </si>
  <si>
    <t>Erorr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</si>
</sst>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_);[Red]\(0\)"/>
    <numFmt numFmtId="165" formatCode="#,##0;[Red]#,##0"/>
    <numFmt numFmtId="166" formatCode="_(* #,##0_);_(* \(#,##0\);_(* &quot;-&quot;??_);_(@_)"/>
    <numFmt numFmtId="167" formatCode="0;[Red]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S Sans Serif"/>
    </font>
    <font>
      <b/>
      <sz val="10"/>
      <name val="Arial"/>
      <family val="2"/>
    </font>
    <font>
      <b/>
      <sz val="10"/>
      <color theme="0"/>
      <name val="MS Sans Serif"/>
    </font>
    <font>
      <sz val="10"/>
      <color theme="1"/>
      <name val="MS Sans Serif"/>
    </font>
    <font>
      <sz val="9"/>
      <color theme="1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MS Sans Serif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0"/>
      <color theme="1"/>
      <name val="MS Sans Serif"/>
    </font>
    <font>
      <sz val="8"/>
      <color theme="1"/>
      <name val="Arial"/>
    </font>
    <font>
      <sz val="11"/>
      <color indexed="8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8" fillId="0" borderId="0"/>
    <xf numFmtId="0" fontId="6" fillId="0" borderId="0"/>
    <xf numFmtId="0" fontId="6" fillId="0" borderId="0"/>
  </cellStyleXfs>
  <cellXfs count="190"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 applyNumberFormat="1"/>
    <xf numFmtId="0" fontId="4" fillId="3" borderId="2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0" fontId="4" fillId="3" borderId="2" xfId="0" applyNumberFormat="1" applyFont="1" applyFill="1" applyBorder="1"/>
    <xf numFmtId="14" fontId="4" fillId="3" borderId="2" xfId="0" applyNumberFormat="1" applyFont="1" applyFill="1" applyBorder="1"/>
    <xf numFmtId="14" fontId="2" fillId="0" borderId="0" xfId="0" applyNumberFormat="1" applyFont="1"/>
    <xf numFmtId="164" fontId="4" fillId="3" borderId="2" xfId="0" applyNumberFormat="1" applyFont="1" applyFill="1" applyBorder="1"/>
    <xf numFmtId="0" fontId="7" fillId="0" borderId="7" xfId="2" applyFont="1" applyFill="1" applyBorder="1" applyAlignment="1"/>
    <xf numFmtId="0" fontId="7" fillId="0" borderId="7" xfId="2" applyFont="1" applyFill="1" applyBorder="1" applyAlignment="1">
      <alignment horizontal="right"/>
    </xf>
    <xf numFmtId="0" fontId="7" fillId="5" borderId="8" xfId="2" applyFont="1" applyFill="1" applyBorder="1" applyAlignment="1">
      <alignment horizontal="center"/>
    </xf>
    <xf numFmtId="0" fontId="0" fillId="0" borderId="0" xfId="0" applyAlignment="1">
      <alignment horizontal="center"/>
    </xf>
    <xf numFmtId="43" fontId="9" fillId="0" borderId="9" xfId="1" applyFont="1" applyBorder="1" applyAlignment="1">
      <alignment horizontal="left"/>
    </xf>
    <xf numFmtId="43" fontId="10" fillId="2" borderId="10" xfId="1" applyNumberFormat="1" applyFont="1" applyFill="1" applyBorder="1" applyAlignment="1">
      <alignment horizontal="center"/>
    </xf>
    <xf numFmtId="166" fontId="10" fillId="2" borderId="11" xfId="1" applyNumberFormat="1" applyFont="1" applyFill="1" applyBorder="1" applyAlignment="1">
      <alignment horizontal="center"/>
    </xf>
    <xf numFmtId="49" fontId="11" fillId="4" borderId="13" xfId="1" applyNumberFormat="1" applyFont="1" applyFill="1" applyBorder="1" applyAlignment="1">
      <alignment horizontal="center"/>
    </xf>
    <xf numFmtId="49" fontId="11" fillId="0" borderId="13" xfId="1" applyNumberFormat="1" applyFont="1" applyBorder="1" applyAlignment="1">
      <alignment horizont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Alignment="1">
      <alignment horizontal="center"/>
    </xf>
    <xf numFmtId="0" fontId="12" fillId="0" borderId="4" xfId="3" applyFont="1" applyFill="1" applyBorder="1" applyAlignment="1">
      <alignment horizontal="center"/>
    </xf>
    <xf numFmtId="0" fontId="13" fillId="0" borderId="0" xfId="3" applyFont="1" applyFill="1" applyAlignment="1">
      <alignment horizontal="center" vertical="center"/>
    </xf>
    <xf numFmtId="49" fontId="13" fillId="0" borderId="0" xfId="3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wrapText="1"/>
    </xf>
    <xf numFmtId="49" fontId="12" fillId="3" borderId="17" xfId="0" quotePrefix="1" applyNumberFormat="1" applyFont="1" applyFill="1" applyBorder="1"/>
    <xf numFmtId="0" fontId="12" fillId="3" borderId="18" xfId="0" applyFont="1" applyFill="1" applyBorder="1" applyAlignment="1">
      <alignment horizontal="center"/>
    </xf>
    <xf numFmtId="49" fontId="0" fillId="0" borderId="0" xfId="0" applyNumberFormat="1"/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  <xf numFmtId="0" fontId="14" fillId="7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16" fillId="7" borderId="0" xfId="0" applyNumberFormat="1" applyFont="1" applyFill="1" applyAlignment="1">
      <alignment horizontal="center"/>
    </xf>
    <xf numFmtId="49" fontId="14" fillId="7" borderId="0" xfId="0" applyNumberFormat="1" applyFont="1" applyFill="1" applyAlignment="1">
      <alignment horizontal="center"/>
    </xf>
    <xf numFmtId="49" fontId="16" fillId="7" borderId="0" xfId="0" applyNumberFormat="1" applyFont="1" applyFill="1" applyAlignment="1">
      <alignment horizontal="center"/>
    </xf>
    <xf numFmtId="49" fontId="12" fillId="4" borderId="17" xfId="0" quotePrefix="1" applyNumberFormat="1" applyFont="1" applyFill="1" applyBorder="1"/>
    <xf numFmtId="49" fontId="12" fillId="3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left"/>
    </xf>
    <xf numFmtId="0" fontId="17" fillId="5" borderId="6" xfId="4" applyFont="1" applyFill="1" applyBorder="1" applyAlignment="1">
      <alignment horizontal="center"/>
    </xf>
    <xf numFmtId="0" fontId="17" fillId="0" borderId="7" xfId="4" applyFont="1" applyFill="1" applyBorder="1" applyAlignment="1">
      <alignment wrapText="1"/>
    </xf>
    <xf numFmtId="0" fontId="17" fillId="0" borderId="7" xfId="4" applyFont="1" applyFill="1" applyBorder="1" applyAlignment="1">
      <alignment horizontal="right" wrapText="1"/>
    </xf>
    <xf numFmtId="167" fontId="0" fillId="0" borderId="22" xfId="0" applyNumberFormat="1" applyFont="1" applyBorder="1"/>
    <xf numFmtId="49" fontId="12" fillId="0" borderId="16" xfId="0" quotePrefix="1" applyNumberFormat="1" applyFont="1" applyFill="1" applyBorder="1"/>
    <xf numFmtId="49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49" fontId="12" fillId="0" borderId="16" xfId="0" applyNumberFormat="1" applyFont="1" applyFill="1" applyBorder="1"/>
    <xf numFmtId="0" fontId="13" fillId="0" borderId="0" xfId="0" applyFont="1" applyFill="1" applyAlignment="1">
      <alignment horizontal="center"/>
    </xf>
    <xf numFmtId="49" fontId="12" fillId="0" borderId="16" xfId="0" applyNumberFormat="1" applyFont="1" applyFill="1" applyBorder="1" applyAlignment="1">
      <alignment horizontal="left"/>
    </xf>
    <xf numFmtId="49" fontId="19" fillId="0" borderId="10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left"/>
    </xf>
    <xf numFmtId="49" fontId="19" fillId="7" borderId="23" xfId="0" applyNumberFormat="1" applyFont="1" applyFill="1" applyBorder="1" applyAlignment="1">
      <alignment horizontal="center"/>
    </xf>
    <xf numFmtId="49" fontId="19" fillId="7" borderId="2" xfId="0" applyNumberFormat="1" applyFont="1" applyFill="1" applyBorder="1" applyAlignment="1">
      <alignment horizontal="center"/>
    </xf>
    <xf numFmtId="0" fontId="19" fillId="7" borderId="2" xfId="0" applyNumberFormat="1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19" fillId="7" borderId="3" xfId="0" applyNumberFormat="1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49" fontId="19" fillId="0" borderId="23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9" fontId="20" fillId="2" borderId="10" xfId="0" applyNumberFormat="1" applyFont="1" applyFill="1" applyBorder="1" applyAlignment="1">
      <alignment horizontal="center" vertical="center" wrapText="1"/>
    </xf>
    <xf numFmtId="49" fontId="20" fillId="2" borderId="24" xfId="0" applyNumberFormat="1" applyFont="1" applyFill="1" applyBorder="1" applyAlignment="1">
      <alignment horizontal="center" vertical="center" wrapText="1"/>
    </xf>
    <xf numFmtId="14" fontId="20" fillId="2" borderId="24" xfId="0" applyNumberFormat="1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right" vertical="center" wrapText="1"/>
    </xf>
    <xf numFmtId="49" fontId="19" fillId="0" borderId="25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14" fontId="0" fillId="8" borderId="15" xfId="0" applyNumberFormat="1" applyFont="1" applyFill="1" applyBorder="1" applyAlignment="1">
      <alignment horizontal="center"/>
    </xf>
    <xf numFmtId="49" fontId="12" fillId="0" borderId="25" xfId="0" applyNumberFormat="1" applyFont="1" applyFill="1" applyBorder="1" applyAlignment="1">
      <alignment horizontal="center"/>
    </xf>
    <xf numFmtId="0" fontId="8" fillId="0" borderId="0" xfId="3" applyAlignment="1">
      <alignment horizontal="left"/>
    </xf>
    <xf numFmtId="0" fontId="8" fillId="0" borderId="0" xfId="3" applyNumberFormat="1"/>
    <xf numFmtId="0" fontId="4" fillId="0" borderId="0" xfId="0" applyFont="1"/>
    <xf numFmtId="0" fontId="4" fillId="3" borderId="26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4" borderId="26" xfId="0" applyFont="1" applyFill="1" applyBorder="1"/>
    <xf numFmtId="0" fontId="4" fillId="4" borderId="27" xfId="0" applyFont="1" applyFill="1" applyBorder="1"/>
    <xf numFmtId="0" fontId="4" fillId="4" borderId="28" xfId="0" applyFont="1" applyFill="1" applyBorder="1"/>
    <xf numFmtId="0" fontId="22" fillId="4" borderId="26" xfId="0" applyFont="1" applyFill="1" applyBorder="1"/>
    <xf numFmtId="0" fontId="22" fillId="4" borderId="27" xfId="0" applyFont="1" applyFill="1" applyBorder="1"/>
    <xf numFmtId="0" fontId="22" fillId="4" borderId="28" xfId="0" applyFont="1" applyFill="1" applyBorder="1"/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2" fillId="4" borderId="29" xfId="0" applyFont="1" applyFill="1" applyBorder="1"/>
    <xf numFmtId="0" fontId="22" fillId="4" borderId="18" xfId="0" applyFont="1" applyFill="1" applyBorder="1"/>
    <xf numFmtId="0" fontId="22" fillId="4" borderId="5" xfId="0" applyFont="1" applyFill="1" applyBorder="1"/>
    <xf numFmtId="0" fontId="23" fillId="0" borderId="7" xfId="4" applyFont="1" applyFill="1" applyBorder="1" applyAlignment="1">
      <alignment wrapText="1"/>
    </xf>
    <xf numFmtId="0" fontId="23" fillId="0" borderId="7" xfId="4" applyFont="1" applyFill="1" applyBorder="1" applyAlignment="1">
      <alignment horizontal="right" wrapText="1"/>
    </xf>
    <xf numFmtId="0" fontId="0" fillId="0" borderId="15" xfId="0" applyFill="1" applyBorder="1" applyAlignment="1">
      <alignment horizontal="center"/>
    </xf>
    <xf numFmtId="0" fontId="0" fillId="7" borderId="0" xfId="0" applyFill="1" applyAlignment="1">
      <alignment wrapText="1"/>
    </xf>
    <xf numFmtId="49" fontId="20" fillId="2" borderId="15" xfId="0" applyNumberFormat="1" applyFont="1" applyFill="1" applyBorder="1" applyAlignment="1">
      <alignment horizontal="center" vertical="center" wrapText="1"/>
    </xf>
    <xf numFmtId="14" fontId="20" fillId="2" borderId="15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1" fillId="8" borderId="15" xfId="0" applyFont="1" applyFill="1" applyBorder="1"/>
    <xf numFmtId="0" fontId="0" fillId="8" borderId="15" xfId="0" applyFont="1" applyFill="1" applyBorder="1"/>
    <xf numFmtId="165" fontId="0" fillId="8" borderId="15" xfId="0" applyNumberFormat="1" applyFont="1" applyFill="1" applyBorder="1"/>
    <xf numFmtId="167" fontId="0" fillId="8" borderId="15" xfId="0" applyNumberFormat="1" applyFont="1" applyFill="1" applyBorder="1"/>
    <xf numFmtId="0" fontId="0" fillId="8" borderId="15" xfId="0" applyFont="1" applyFill="1" applyBorder="1" applyAlignment="1">
      <alignment horizontal="center"/>
    </xf>
    <xf numFmtId="0" fontId="0" fillId="9" borderId="15" xfId="0" applyFont="1" applyFill="1" applyBorder="1"/>
    <xf numFmtId="0" fontId="7" fillId="0" borderId="15" xfId="5" applyFont="1" applyFill="1" applyBorder="1" applyAlignment="1">
      <alignment wrapText="1"/>
    </xf>
    <xf numFmtId="2" fontId="11" fillId="4" borderId="12" xfId="1" applyNumberFormat="1" applyFont="1" applyFill="1" applyBorder="1" applyAlignment="1">
      <alignment horizontal="center"/>
    </xf>
    <xf numFmtId="0" fontId="11" fillId="4" borderId="13" xfId="1" applyNumberFormat="1" applyFont="1" applyFill="1" applyBorder="1" applyAlignment="1">
      <alignment horizontal="center"/>
    </xf>
    <xf numFmtId="0" fontId="11" fillId="0" borderId="12" xfId="1" applyNumberFormat="1" applyFont="1" applyBorder="1" applyAlignment="1">
      <alignment horizontal="center"/>
    </xf>
    <xf numFmtId="0" fontId="11" fillId="4" borderId="12" xfId="1" applyNumberFormat="1" applyFont="1" applyFill="1" applyBorder="1" applyAlignment="1">
      <alignment horizontal="center"/>
    </xf>
    <xf numFmtId="2" fontId="11" fillId="0" borderId="12" xfId="1" applyNumberFormat="1" applyFont="1" applyBorder="1" applyAlignment="1">
      <alignment horizontal="center"/>
    </xf>
    <xf numFmtId="2" fontId="11" fillId="0" borderId="14" xfId="1" applyNumberFormat="1" applyFont="1" applyBorder="1" applyAlignment="1">
      <alignment horizontal="center"/>
    </xf>
    <xf numFmtId="49" fontId="11" fillId="4" borderId="15" xfId="1" applyNumberFormat="1" applyFont="1" applyFill="1" applyBorder="1" applyAlignment="1">
      <alignment horizontal="center"/>
    </xf>
    <xf numFmtId="49" fontId="12" fillId="0" borderId="15" xfId="0" quotePrefix="1" applyNumberFormat="1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4" fillId="3" borderId="29" xfId="0" applyFont="1" applyFill="1" applyBorder="1"/>
    <xf numFmtId="0" fontId="4" fillId="3" borderId="18" xfId="0" applyFont="1" applyFill="1" applyBorder="1"/>
    <xf numFmtId="0" fontId="4" fillId="3" borderId="5" xfId="0" applyFont="1" applyFill="1" applyBorder="1"/>
    <xf numFmtId="0" fontId="15" fillId="6" borderId="15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vertical="center"/>
    </xf>
    <xf numFmtId="49" fontId="0" fillId="8" borderId="15" xfId="0" applyNumberFormat="1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49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9" fontId="12" fillId="3" borderId="17" xfId="0" applyNumberFormat="1" applyFont="1" applyFill="1" applyBorder="1"/>
    <xf numFmtId="49" fontId="12" fillId="4" borderId="17" xfId="0" applyNumberFormat="1" applyFont="1" applyFill="1" applyBorder="1"/>
    <xf numFmtId="0" fontId="24" fillId="2" borderId="0" xfId="3" applyFont="1" applyFill="1" applyAlignment="1">
      <alignment horizontal="center" vertical="center" wrapText="1"/>
    </xf>
    <xf numFmtId="0" fontId="7" fillId="5" borderId="15" xfId="5" applyFont="1" applyFill="1" applyBorder="1" applyAlignment="1">
      <alignment horizontal="center"/>
    </xf>
    <xf numFmtId="0" fontId="7" fillId="10" borderId="0" xfId="5" applyFont="1" applyFill="1" applyBorder="1" applyAlignment="1">
      <alignment horizontal="center"/>
    </xf>
    <xf numFmtId="0" fontId="7" fillId="0" borderId="0" xfId="5" applyFont="1" applyFill="1" applyBorder="1" applyAlignment="1">
      <alignment wrapText="1"/>
    </xf>
    <xf numFmtId="49" fontId="12" fillId="7" borderId="17" xfId="0" quotePrefix="1" applyNumberFormat="1" applyFont="1" applyFill="1" applyBorder="1"/>
    <xf numFmtId="49" fontId="12" fillId="3" borderId="17" xfId="0" quotePrefix="1" applyNumberFormat="1" applyFont="1" applyFill="1" applyBorder="1" applyAlignment="1">
      <alignment vertical="center"/>
    </xf>
    <xf numFmtId="14" fontId="12" fillId="0" borderId="2" xfId="0" applyNumberFormat="1" applyFont="1" applyFill="1" applyBorder="1" applyAlignment="1">
      <alignment horizontal="center"/>
    </xf>
    <xf numFmtId="0" fontId="21" fillId="11" borderId="15" xfId="0" applyFont="1" applyFill="1" applyBorder="1"/>
    <xf numFmtId="0" fontId="21" fillId="11" borderId="15" xfId="0" applyFont="1" applyFill="1" applyBorder="1" applyAlignment="1">
      <alignment horizontal="center"/>
    </xf>
    <xf numFmtId="43" fontId="21" fillId="11" borderId="15" xfId="1" applyFont="1" applyFill="1" applyBorder="1" applyAlignment="1">
      <alignment horizontal="center"/>
    </xf>
    <xf numFmtId="43" fontId="21" fillId="11" borderId="14" xfId="1" applyFont="1" applyFill="1" applyBorder="1" applyAlignment="1">
      <alignment horizontal="center"/>
    </xf>
    <xf numFmtId="0" fontId="0" fillId="11" borderId="15" xfId="0" applyFill="1" applyBorder="1"/>
    <xf numFmtId="0" fontId="0" fillId="11" borderId="15" xfId="0" applyFill="1" applyBorder="1" applyAlignment="1">
      <alignment horizontal="center"/>
    </xf>
    <xf numFmtId="43" fontId="0" fillId="11" borderId="15" xfId="1" applyFont="1" applyFill="1" applyBorder="1" applyAlignment="1">
      <alignment horizontal="center"/>
    </xf>
    <xf numFmtId="2" fontId="0" fillId="11" borderId="15" xfId="0" applyNumberFormat="1" applyFill="1" applyBorder="1" applyAlignment="1">
      <alignment horizontal="center"/>
    </xf>
    <xf numFmtId="14" fontId="0" fillId="11" borderId="15" xfId="0" applyNumberFormat="1" applyFill="1" applyBorder="1"/>
    <xf numFmtId="43" fontId="0" fillId="11" borderId="14" xfId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Border="1"/>
    <xf numFmtId="0" fontId="0" fillId="0" borderId="14" xfId="0" applyFill="1" applyBorder="1" applyAlignment="1">
      <alignment horizontal="center" wrapText="1"/>
    </xf>
    <xf numFmtId="14" fontId="0" fillId="0" borderId="15" xfId="0" applyNumberFormat="1" applyBorder="1"/>
    <xf numFmtId="43" fontId="21" fillId="7" borderId="14" xfId="1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left"/>
    </xf>
    <xf numFmtId="0" fontId="25" fillId="4" borderId="30" xfId="0" applyNumberFormat="1" applyFont="1" applyFill="1" applyBorder="1"/>
    <xf numFmtId="0" fontId="26" fillId="4" borderId="26" xfId="0" applyFont="1" applyFill="1" applyBorder="1"/>
    <xf numFmtId="0" fontId="26" fillId="4" borderId="27" xfId="0" applyFont="1" applyFill="1" applyBorder="1"/>
    <xf numFmtId="0" fontId="26" fillId="3" borderId="26" xfId="0" applyFont="1" applyFill="1" applyBorder="1"/>
    <xf numFmtId="0" fontId="26" fillId="3" borderId="27" xfId="0" applyFont="1" applyFill="1" applyBorder="1"/>
    <xf numFmtId="0" fontId="26" fillId="4" borderId="29" xfId="0" applyFont="1" applyFill="1" applyBorder="1"/>
    <xf numFmtId="0" fontId="26" fillId="4" borderId="18" xfId="0" applyFont="1" applyFill="1" applyBorder="1"/>
    <xf numFmtId="49" fontId="0" fillId="8" borderId="15" xfId="0" applyNumberFormat="1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7" fillId="12" borderId="15" xfId="6" applyNumberFormat="1" applyFont="1" applyFill="1" applyBorder="1" applyAlignment="1">
      <alignment horizontal="right" vertical="center"/>
    </xf>
    <xf numFmtId="0" fontId="7" fillId="12" borderId="15" xfId="6" applyFont="1" applyFill="1" applyBorder="1" applyAlignment="1">
      <alignment vertical="center"/>
    </xf>
    <xf numFmtId="49" fontId="0" fillId="0" borderId="15" xfId="0" quotePrefix="1" applyNumberFormat="1" applyFont="1" applyFill="1" applyBorder="1"/>
    <xf numFmtId="49" fontId="0" fillId="0" borderId="15" xfId="0" applyNumberFormat="1" applyFont="1" applyFill="1" applyBorder="1" applyAlignment="1">
      <alignment horizontal="center"/>
    </xf>
    <xf numFmtId="0" fontId="27" fillId="0" borderId="7" xfId="5" applyFont="1" applyFill="1" applyBorder="1" applyAlignment="1">
      <alignment wrapText="1"/>
    </xf>
    <xf numFmtId="0" fontId="7" fillId="0" borderId="0" xfId="5" applyNumberFormat="1" applyFont="1" applyFill="1" applyBorder="1" applyAlignment="1">
      <alignment wrapText="1"/>
    </xf>
    <xf numFmtId="0" fontId="20" fillId="13" borderId="15" xfId="0" applyFont="1" applyFill="1" applyBorder="1" applyAlignment="1">
      <alignment horizontal="center" vertical="center" wrapText="1"/>
    </xf>
    <xf numFmtId="0" fontId="0" fillId="7" borderId="0" xfId="0" applyFill="1"/>
    <xf numFmtId="14" fontId="20" fillId="13" borderId="15" xfId="0" applyNumberFormat="1" applyFont="1" applyFill="1" applyBorder="1" applyAlignment="1">
      <alignment horizontal="center" vertical="center" wrapText="1"/>
    </xf>
    <xf numFmtId="14" fontId="0" fillId="7" borderId="15" xfId="0" applyNumberFormat="1" applyFont="1" applyFill="1" applyBorder="1" applyAlignment="1">
      <alignment horizontal="center"/>
    </xf>
    <xf numFmtId="14" fontId="0" fillId="7" borderId="0" xfId="0" applyNumberFormat="1" applyFill="1" applyAlignment="1">
      <alignment horizontal="center"/>
    </xf>
    <xf numFmtId="0" fontId="0" fillId="7" borderId="15" xfId="0" applyFont="1" applyFill="1" applyBorder="1"/>
    <xf numFmtId="0" fontId="0" fillId="7" borderId="15" xfId="0" applyFont="1" applyFill="1" applyBorder="1" applyAlignment="1">
      <alignment horizontal="center"/>
    </xf>
    <xf numFmtId="0" fontId="0" fillId="7" borderId="0" xfId="0" applyFill="1" applyAlignment="1">
      <alignment horizontal="center"/>
    </xf>
  </cellXfs>
  <cellStyles count="7">
    <cellStyle name="Comma" xfId="1" builtinId="3"/>
    <cellStyle name="Normal" xfId="0" builtinId="0"/>
    <cellStyle name="Normal 2" xfId="3"/>
    <cellStyle name="Normal_Final Group" xfId="5"/>
    <cellStyle name="Normal_fs" xfId="4"/>
    <cellStyle name="Normal_Non-normal rating" xfId="6"/>
    <cellStyle name="Normal_Sheet7" xfId="2"/>
  </cellStyles>
  <dxfs count="44"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las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711.423041898146" createdVersion="6" refreshedVersion="6" minRefreshableVersion="3" recordCount="62">
  <cacheSource type="worksheet">
    <worksheetSource ref="A1:F1048576" sheet="Groups" r:id="rId2"/>
  </cacheSource>
  <cacheFields count="6">
    <cacheField name="ID" numFmtId="0">
      <sharedItems containsBlank="1"/>
    </cacheField>
    <cacheField name="Group" numFmtId="0">
      <sharedItems containsBlank="1" count="25">
        <s v="باسل خضر"/>
        <s v="بطريركية السريان الأرثوذكس"/>
        <s v="بيتنجانة"/>
        <s v="جبري"/>
        <s v="جعفر"/>
        <s v="جود"/>
        <s v="سلامه"/>
        <s v="سلوم"/>
        <s v="صباغ و شامي"/>
        <s v="صعب"/>
        <s v="طيارة"/>
        <s v="عبد المسيح"/>
        <s v="عرنوس"/>
        <s v="عنتر"/>
        <s v="قعبور وصائغي"/>
        <s v="كركي"/>
        <s v="لمى حلبي واغيد سلو"/>
        <s v="لينا عناية و ماغي ثابت"/>
        <s v="ماهر حورية و حسان الملقي"/>
        <s v="محمد بركات وبتول حسن"/>
        <s v="معتوق"/>
        <s v="معلا"/>
        <s v="نزهه"/>
        <s v="ياسر اكريم"/>
        <m/>
      </sharedItems>
    </cacheField>
    <cacheField name="Name" numFmtId="0">
      <sharedItems containsBlank="1"/>
    </cacheField>
    <cacheField name="Reason" numFmtId="0">
      <sharedItems containsBlank="1"/>
    </cacheField>
    <cacheField name="Exposure Type" numFmtId="0">
      <sharedItems containsBlank="1"/>
    </cacheField>
    <cacheField name="Stages" numFmtId="0">
      <sharedItems containsBlank="1" containsMixedTypes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s v="205973"/>
    <x v="0"/>
    <s v="باسل خضر بن عبد الكريم"/>
    <s v="Mutual Partners"/>
    <s v="Corpoate"/>
    <n v="2"/>
  </r>
  <r>
    <s v="205974"/>
    <x v="0"/>
    <s v="باسل خضر و رشا علوني"/>
    <s v="Mutual Partners"/>
    <s v="Corpoate"/>
    <n v="2"/>
  </r>
  <r>
    <s v="006637"/>
    <x v="1"/>
    <s v="بطريركية أنطاكية و سائر المشرق للسريان الأرثوذكس"/>
    <s v="Mutual Partners"/>
    <s v="Corpoate"/>
    <n v="2"/>
  </r>
  <r>
    <s v="185195"/>
    <x v="1"/>
    <s v="شركة رنيو للمؤسسات تعليمية و تربوية م.م.خ"/>
    <s v="Mutual Partners"/>
    <s v="Corpoate"/>
    <n v="2"/>
  </r>
  <r>
    <s v="207702"/>
    <x v="2"/>
    <s v="شركة بيتنجانة اخوان"/>
    <s v="Mutual Partners"/>
    <s v="Corpoate"/>
    <n v="2"/>
  </r>
  <r>
    <s v="207727"/>
    <x v="2"/>
    <s v="الشركة المركزية المساهمة المغفلة الخاصة"/>
    <s v="Mutual Partners"/>
    <s v="Corpoate"/>
    <n v="2"/>
  </r>
  <r>
    <s v="001746"/>
    <x v="3"/>
    <s v="عمار جبري بن خالد"/>
    <s v="Mutual Partners + Guaranteed by ID 181525 + 011506 + Guarantor to ID 011506"/>
    <s v="Corpoate"/>
    <n v="2"/>
  </r>
  <r>
    <s v="181525"/>
    <x v="3"/>
    <s v="شركة جبري التجارية محدودة المسؤولية"/>
    <s v="Mutual Partners + Guarantor to ID 011506 + Guaranteed by ID 188085"/>
    <s v="Corpoate"/>
    <n v="2"/>
  </r>
  <r>
    <s v="039861"/>
    <x v="4"/>
    <s v="ايهاب جعفر بن جرجي"/>
    <s v="Mutual Partners"/>
    <s v="Retail"/>
    <n v="1"/>
  </r>
  <r>
    <s v="073817"/>
    <x v="4"/>
    <s v="زياد جعفر بن جرجي"/>
    <s v="Mutual Partners"/>
    <s v="Retail"/>
    <n v="1"/>
  </r>
  <r>
    <s v="190594"/>
    <x v="4"/>
    <s v="شركة جرجي و زياد و إيهاب جعفر"/>
    <s v="Mutual Partners"/>
    <s v="Corpoate"/>
    <n v="2"/>
  </r>
  <r>
    <s v="001501"/>
    <x v="5"/>
    <s v="هيثم جود بن صبحي"/>
    <s v="Guarantor to ID 215556"/>
    <s v="Corpoate"/>
    <n v="2"/>
  </r>
  <r>
    <s v="215556"/>
    <x v="5"/>
    <s v="شركة سكاي للمأكولات البحرية م.م"/>
    <s v="Guaranteed by ID 001501"/>
    <s v="Corpoate"/>
    <n v="2"/>
  </r>
  <r>
    <s v="009441"/>
    <x v="6"/>
    <s v="ناتالي ديانا سلامه بنت محمد لبيد"/>
    <s v="Guaranteed  by ID 185337"/>
    <s v="Retail"/>
    <n v="2"/>
  </r>
  <r>
    <s v="185337"/>
    <x v="6"/>
    <s v="محمد لبيد سلامه بن سليمان"/>
    <s v="Guarantor to ID 009441 + 067180"/>
    <s v="Corpoate"/>
    <n v="2"/>
  </r>
  <r>
    <s v="202636"/>
    <x v="6"/>
    <s v="محمد لبيد سليمان سلامه و حمزة محمد لبيد سلامه"/>
    <s v="MHD Labid Partner in joint account 202636 - and in Sama Group  company 185341"/>
    <s v="Retail"/>
    <n v="2"/>
  </r>
  <r>
    <s v="034709"/>
    <x v="7"/>
    <s v="بسام سلوم بن طلعت"/>
    <s v="Mutual Partners"/>
    <s v="Corpoate"/>
    <n v="2"/>
  </r>
  <r>
    <s v="216803"/>
    <x v="7"/>
    <s v="شركة بشارة و بسام طلعت سلوم"/>
    <s v="Mutual Partners + Guaranteed by ID : 217044"/>
    <s v="Corpoate"/>
    <n v="2"/>
  </r>
  <r>
    <s v="205620"/>
    <x v="8"/>
    <s v="شركةتريتس فودز م.م"/>
    <s v="Mutual Partners"/>
    <s v="Corpoate"/>
    <n v="2"/>
  </r>
  <r>
    <s v="213771"/>
    <x v="8"/>
    <s v="شركة صباغ المساهمة المغفلة الخاصة"/>
    <s v="Mutual Partners"/>
    <s v="Corpoate"/>
    <n v="2"/>
  </r>
  <r>
    <s v="078889"/>
    <x v="9"/>
    <s v="ميلاد صعب بن توفيق"/>
    <s v="Mutual Partners"/>
    <s v="Corpoate"/>
    <n v="2"/>
  </r>
  <r>
    <s v="149442"/>
    <x v="9"/>
    <s v="محمد توفيق صعب و ميلاد توفيق صعب"/>
    <s v="Mutual Partners"/>
    <s v="Corpoate"/>
    <n v="2"/>
  </r>
  <r>
    <s v="002002"/>
    <x v="10"/>
    <s v="شركة حسن وأنس طياره - المشاريع العربية"/>
    <s v="Mutual Partners + Guaranteed by ID 038136"/>
    <s v="Corpoate"/>
    <n v="2"/>
  </r>
  <r>
    <s v="220876"/>
    <x v="10"/>
    <s v="أنس  محرم طياره و خالد عمر زيواني"/>
    <s v="Mutual Partners + Provided a PG via another ID: 038136 to ID: 002002"/>
    <s v="Retail"/>
    <n v="1"/>
  </r>
  <r>
    <s v="110498"/>
    <x v="11"/>
    <s v="جود عبد المسيح بن ناجي"/>
    <s v="Guaranteed  by ID 186825"/>
    <s v="Retail"/>
    <n v="1"/>
  </r>
  <r>
    <s v="186825"/>
    <x v="11"/>
    <s v="رواد عبد المسيح بن ناجي"/>
    <s v="Guarantor to ID 110498"/>
    <s v="Retail"/>
    <n v="1"/>
  </r>
  <r>
    <s v="040836"/>
    <x v="12"/>
    <s v="غيث عرنوس بن صلاح"/>
    <s v="Mutual Partners + Guarantor to ID 197446"/>
    <s v="Retail"/>
    <n v="1"/>
  </r>
  <r>
    <s v="197446"/>
    <x v="12"/>
    <s v="شركة نقاء الحياة المحدودة المسؤولية"/>
    <s v="Mutual Partners + Guaranteed by ID 212205"/>
    <s v="Corpoate"/>
    <n v="2"/>
  </r>
  <r>
    <s v="207799"/>
    <x v="13"/>
    <s v="احمد طه عنتر و علاء طه عنتر"/>
    <s v="Mutual Partners"/>
    <s v="Corpoate"/>
    <n v="1"/>
  </r>
  <r>
    <s v="215764"/>
    <x v="13"/>
    <s v="احمد عنتر بن طه"/>
    <s v="Mutual Partners + Guaranteed by ID 216619"/>
    <s v="Corpoate"/>
    <n v="1"/>
  </r>
  <r>
    <s v="220552"/>
    <x v="14"/>
    <s v="جنان قعبور بنت ابراهيم"/>
    <s v="Mutual Partners + Guaranteed by ID 221449"/>
    <s v="Retail"/>
    <n v="2"/>
  </r>
  <r>
    <s v="221265"/>
    <x v="14"/>
    <s v="جنان قعبور و أيمن محمد زهيرالصائغي"/>
    <s v="Mutual Partners + Guaranteed by ID 221449"/>
    <s v="Corpoate"/>
    <n v="2"/>
  </r>
  <r>
    <s v="004273"/>
    <x v="15"/>
    <s v="شركة محمد راتب الكركي وشريكه"/>
    <s v="Mutual Partners + Guaranteed by ID 022915"/>
    <s v="Corpoate"/>
    <n v="2"/>
  </r>
  <r>
    <s v="022834"/>
    <x v="15"/>
    <s v="محمد راتب الكركي بن محمد"/>
    <s v="Guaranteed by ID 022832"/>
    <s v="Corpoate"/>
    <n v="2"/>
  </r>
  <r>
    <s v="176053"/>
    <x v="16"/>
    <s v="آغيد سلو بن وليد"/>
    <s v="Guarantor to ID 203481"/>
    <s v="Retail"/>
    <n v="1"/>
  </r>
  <r>
    <s v="203481"/>
    <x v="16"/>
    <s v="لمى الحلبي بنت محمد موفق"/>
    <s v="Guaranteed by ID 176053"/>
    <s v="Retail"/>
    <n v="2"/>
  </r>
  <r>
    <s v="003021"/>
    <x v="17"/>
    <s v="لينا عنايه بنت وليد"/>
    <s v="Guarantor to ID 215041"/>
    <s v="Corpoate"/>
    <n v="2"/>
  </r>
  <r>
    <s v="215041"/>
    <x v="17"/>
    <s v="ماجي ثابت بنت جورج"/>
    <s v="Guaranteed by ID 003021"/>
    <s v="Retail"/>
    <n v="1"/>
  </r>
  <r>
    <s v="030082"/>
    <x v="18"/>
    <s v="ماهر حوريه بن عبد اللطيف"/>
    <s v="Guarantor to ID 096655"/>
    <s v="Corpoate"/>
    <n v="2"/>
  </r>
  <r>
    <s v="096655"/>
    <x v="18"/>
    <s v="محمد حسان الملقي بن محمد نعيم"/>
    <s v="Guaranteed by ID 030082"/>
    <s v="Retail"/>
    <n v="2"/>
  </r>
  <r>
    <s v="217269"/>
    <x v="19"/>
    <s v="محمد بركات بن وجيه"/>
    <s v="Guarantor to ID 217322"/>
    <s v="Retail"/>
    <n v="1"/>
  </r>
  <r>
    <s v="217322"/>
    <x v="19"/>
    <s v="بتول حسن بنت نور الدين"/>
    <s v="Guaranteed by ID 217269"/>
    <s v="Retail"/>
    <n v="1"/>
  </r>
  <r>
    <s v="007572"/>
    <x v="20"/>
    <s v="شركة معتوق فارما المحدودة المسؤولية"/>
    <s v="Guaranteed  by ID 210747 + 210767"/>
    <s v="Corpoate"/>
    <n v="2"/>
  </r>
  <r>
    <s v="209150"/>
    <x v="20"/>
    <s v="شركة الألوان المتحدة للطباعة المحدودة المسؤولية"/>
    <s v="Mutual Partners + Guaranteed by ID 210736"/>
    <s v="Corpoate"/>
    <n v="2"/>
  </r>
  <r>
    <s v="119872"/>
    <x v="21"/>
    <s v="همام معلا بن هاشم"/>
    <s v="Guarantor to ID 189975"/>
    <s v="Corpoate"/>
    <n v="2"/>
  </r>
  <r>
    <s v="211370"/>
    <x v="21"/>
    <s v="محمد جلال جرزو بن جمال"/>
    <s v="Guaranteed by 119872"/>
    <s v="Retail"/>
    <n v="2"/>
  </r>
  <r>
    <s v="187838"/>
    <x v="22"/>
    <s v="شركة ماوية للاستثمارات السياحية المحدودة المسؤولية"/>
    <s v="Mutual Partners + Guaranteed by ID 187917"/>
    <s v="Corpoate"/>
    <n v="2"/>
  </r>
  <r>
    <s v="221511"/>
    <x v="22"/>
    <s v="شركة نزها اللوجيستية المحدودة المسؤولية"/>
    <s v="Mutual Partners + Guaranteed by ID 221919"/>
    <s v="Corpoate"/>
    <n v="2"/>
  </r>
  <r>
    <s v="059278"/>
    <x v="23"/>
    <s v="ياسر اكريم بن محمد"/>
    <s v="Guaranteed by ID 214475"/>
    <s v="Corpoate"/>
    <n v="2"/>
  </r>
  <r>
    <s v="214022"/>
    <x v="23"/>
    <s v="ياسر اكريم و خديجه الكلاس"/>
    <s v="Guaranteed by ID 214475"/>
    <s v="Corpoate"/>
    <n v="2"/>
  </r>
  <r>
    <m/>
    <x v="24"/>
    <m/>
    <m/>
    <m/>
    <m/>
  </r>
  <r>
    <m/>
    <x v="24"/>
    <m/>
    <m/>
    <m/>
    <m/>
  </r>
  <r>
    <m/>
    <x v="24"/>
    <m/>
    <m/>
    <m/>
    <m/>
  </r>
  <r>
    <m/>
    <x v="24"/>
    <m/>
    <m/>
    <m/>
    <m/>
  </r>
  <r>
    <m/>
    <x v="24"/>
    <m/>
    <m/>
    <m/>
    <m/>
  </r>
  <r>
    <m/>
    <x v="24"/>
    <m/>
    <m/>
    <m/>
    <m/>
  </r>
  <r>
    <m/>
    <x v="24"/>
    <m/>
    <m/>
    <m/>
    <e v="#N/A"/>
  </r>
  <r>
    <m/>
    <x v="24"/>
    <m/>
    <m/>
    <m/>
    <e v="#N/A"/>
  </r>
  <r>
    <m/>
    <x v="24"/>
    <m/>
    <m/>
    <m/>
    <e v="#N/A"/>
  </r>
  <r>
    <m/>
    <x v="24"/>
    <m/>
    <m/>
    <m/>
    <e v="#N/A"/>
  </r>
  <r>
    <m/>
    <x v="24"/>
    <m/>
    <m/>
    <m/>
    <e v="#N/A"/>
  </r>
  <r>
    <m/>
    <x v="2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9" firstHeaderRow="1" firstDataRow="1" firstDataCol="1"/>
  <pivotFields count="6">
    <pivotField showAll="0"/>
    <pivotField axis="axisRow" showAll="0">
      <items count="26">
        <item x="3"/>
        <item x="6"/>
        <item x="11"/>
        <item x="24"/>
        <item x="0"/>
        <item x="1"/>
        <item x="2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dataField="1"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Max of Stages" fld="5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2" displayName="Table2" ref="A1:Y193" totalsRowShown="0" headerRowDxfId="30">
  <autoFilter ref="A1:Y193"/>
  <tableColumns count="25">
    <tableColumn id="1" name="ID" dataDxfId="29"/>
    <tableColumn id="2" name="Name" dataDxfId="28"/>
    <tableColumn id="4" name="Class Date" dataDxfId="27"/>
    <tableColumn id="18" name="Credit Expiration" dataDxfId="26"/>
    <tableColumn id="5" name="DPD" dataDxfId="25"/>
    <tableColumn id="6" name="FS" dataDxfId="24"/>
    <tableColumn id="7" name="CDR" dataDxfId="23"/>
    <tableColumn id="8" name="SICR" dataDxfId="22"/>
    <tableColumn id="9" name="Follow Up" dataDxfId="21"/>
    <tableColumn id="16" name="Rescheduled " dataDxfId="20"/>
    <tableColumn id="22" name="Restructuring" dataDxfId="19"/>
    <tableColumn id="25" name="Covenant" dataDxfId="18"/>
    <tableColumn id="24" name="Turnover" dataDxfId="17"/>
    <tableColumn id="17" name="Group" dataDxfId="16"/>
    <tableColumn id="13" name="Group Max Stage" dataDxfId="15"/>
    <tableColumn id="10" name="Group Reason" dataDxfId="14"/>
    <tableColumn id="11" name="initial rating" dataDxfId="13"/>
    <tableColumn id="19" name="Last Month Rate" dataDxfId="12"/>
    <tableColumn id="21" name="Current Rate" dataDxfId="11"/>
    <tableColumn id="12" name="Stage As 9.2020" dataDxfId="10"/>
    <tableColumn id="14" name=" Stage As last Month" dataDxfId="9"/>
    <tableColumn id="15" name="Stage Changes" dataDxfId="8"/>
    <tableColumn id="20" name="Reason Of Classification" dataDxfId="7" dataCellStyle="Normal 2"/>
    <tableColumn id="3" name="Column1" dataDxfId="6" dataCellStyle="Normal 2"/>
    <tableColumn id="23" name="Column2" dataDxfId="5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tabSelected="1" topLeftCell="P1" zoomScale="85" zoomScaleNormal="85" workbookViewId="0">
      <selection activeCell="U1" sqref="U1:U1048576"/>
    </sheetView>
  </sheetViews>
  <sheetFormatPr defaultRowHeight="15" x14ac:dyDescent="0.25"/>
  <cols>
    <col min="2" max="2" width="16.7109375" style="186" bestFit="1" customWidth="1"/>
    <col min="3" max="3" width="23.28515625" bestFit="1" customWidth="1"/>
    <col min="4" max="4" width="10.42578125" bestFit="1" customWidth="1"/>
    <col min="5" max="5" width="13.140625" bestFit="1" customWidth="1"/>
    <col min="6" max="6" width="10.42578125" bestFit="1" customWidth="1"/>
    <col min="7" max="7" width="11.140625" bestFit="1" customWidth="1"/>
    <col min="8" max="8" width="16.28515625" bestFit="1" customWidth="1"/>
    <col min="9" max="12" width="16.28515625" customWidth="1"/>
    <col min="13" max="13" width="24" style="183" customWidth="1"/>
    <col min="14" max="14" width="20.5703125" customWidth="1"/>
    <col min="15" max="15" width="18.42578125" style="183" customWidth="1"/>
    <col min="16" max="16" width="22.5703125" style="183" customWidth="1"/>
    <col min="17" max="17" width="18.85546875" style="183" customWidth="1"/>
    <col min="18" max="18" width="18.140625" style="75" bestFit="1" customWidth="1"/>
    <col min="19" max="19" width="27" style="189" bestFit="1" customWidth="1"/>
    <col min="20" max="20" width="21.5703125" style="183" bestFit="1" customWidth="1"/>
    <col min="21" max="21" width="115" style="183" customWidth="1"/>
    <col min="22" max="22" width="9.140625" customWidth="1"/>
    <col min="23" max="23" width="14.28515625" bestFit="1" customWidth="1"/>
  </cols>
  <sheetData>
    <row r="1" spans="1:23" s="27" customFormat="1" x14ac:dyDescent="0.25">
      <c r="A1" s="108" t="s">
        <v>0</v>
      </c>
      <c r="B1" s="184" t="s">
        <v>2</v>
      </c>
      <c r="C1" s="109" t="s">
        <v>3</v>
      </c>
      <c r="D1" s="109" t="s">
        <v>4</v>
      </c>
      <c r="E1" s="109" t="s">
        <v>5</v>
      </c>
      <c r="F1" s="109" t="s">
        <v>6</v>
      </c>
      <c r="G1" s="109" t="s">
        <v>7</v>
      </c>
      <c r="H1" s="109" t="s">
        <v>8</v>
      </c>
      <c r="I1" s="109" t="s">
        <v>150</v>
      </c>
      <c r="J1" s="109" t="s">
        <v>153</v>
      </c>
      <c r="K1" s="109" t="s">
        <v>330</v>
      </c>
      <c r="L1" s="109" t="s">
        <v>331</v>
      </c>
      <c r="M1" s="182" t="s">
        <v>10</v>
      </c>
      <c r="N1" s="109" t="s">
        <v>11</v>
      </c>
      <c r="O1" s="182" t="s">
        <v>12</v>
      </c>
      <c r="P1" s="182" t="s">
        <v>13</v>
      </c>
      <c r="Q1" s="182" t="s">
        <v>14</v>
      </c>
      <c r="R1" s="109" t="s">
        <v>339</v>
      </c>
      <c r="S1" s="182" t="s">
        <v>71</v>
      </c>
      <c r="T1" s="182" t="s">
        <v>15</v>
      </c>
      <c r="U1" s="182" t="s">
        <v>16</v>
      </c>
      <c r="W1" s="106" t="s">
        <v>151</v>
      </c>
    </row>
    <row r="2" spans="1:23" ht="18" customHeight="1" x14ac:dyDescent="0.25">
      <c r="A2" s="159"/>
      <c r="B2" s="185" t="s">
        <v>580</v>
      </c>
      <c r="C2" s="112">
        <v>92</v>
      </c>
      <c r="D2" s="113">
        <v>0</v>
      </c>
      <c r="E2" s="114" t="s">
        <v>581</v>
      </c>
      <c r="F2" s="111" t="s">
        <v>582</v>
      </c>
      <c r="G2" s="111" t="s">
        <v>120</v>
      </c>
      <c r="H2" s="111" t="s">
        <v>120</v>
      </c>
      <c r="I2" s="111" t="s">
        <v>120</v>
      </c>
      <c r="J2" s="111" t="s">
        <v>120</v>
      </c>
      <c r="K2" s="111" t="s">
        <v>120</v>
      </c>
      <c r="L2" s="111" t="s">
        <v>120</v>
      </c>
      <c r="M2" s="187" t="s">
        <v>580</v>
      </c>
      <c r="N2" s="115" t="s">
        <v>120</v>
      </c>
      <c r="O2" s="188" t="s">
        <v>96</v>
      </c>
      <c r="P2" s="188" t="s">
        <v>96</v>
      </c>
      <c r="Q2" s="188" t="s">
        <v>96</v>
      </c>
      <c r="R2" s="115">
        <v>1</v>
      </c>
      <c r="S2" s="188">
        <v>1</v>
      </c>
      <c r="T2" s="187" t="s">
        <v>583</v>
      </c>
      <c r="U2" s="187" t="s">
        <v>580</v>
      </c>
      <c r="W2" t="s">
        <v>1370</v>
      </c>
    </row>
    <row r="3" spans="1:23" ht="18" customHeight="1" x14ac:dyDescent="0.25">
      <c r="A3" s="159"/>
      <c r="B3" s="185" t="s">
        <v>580</v>
      </c>
      <c r="C3" s="112">
        <v>245</v>
      </c>
      <c r="D3" s="113">
        <v>0</v>
      </c>
      <c r="E3" s="114" t="s">
        <v>581</v>
      </c>
      <c r="F3" s="111" t="s">
        <v>582</v>
      </c>
      <c r="G3" s="111" t="s">
        <v>120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87" t="s">
        <v>580</v>
      </c>
      <c r="N3" s="115" t="s">
        <v>120</v>
      </c>
      <c r="O3" s="188" t="s">
        <v>90</v>
      </c>
      <c r="P3" s="188" t="s">
        <v>90</v>
      </c>
      <c r="Q3" s="188" t="s">
        <v>90</v>
      </c>
      <c r="R3" s="115">
        <v>1</v>
      </c>
      <c r="S3" s="188">
        <v>1</v>
      </c>
      <c r="T3" s="187" t="s">
        <v>583</v>
      </c>
      <c r="U3" s="187" t="s">
        <v>580</v>
      </c>
      <c r="W3" t="s">
        <v>1370</v>
      </c>
    </row>
    <row r="4" spans="1:23" ht="18" customHeight="1" x14ac:dyDescent="0.25">
      <c r="A4" s="159"/>
      <c r="B4" s="185" t="s">
        <v>580</v>
      </c>
      <c r="C4" s="112">
        <v>0</v>
      </c>
      <c r="D4" s="113">
        <v>0</v>
      </c>
      <c r="E4" s="114" t="s">
        <v>585</v>
      </c>
      <c r="F4" s="111" t="s">
        <v>582</v>
      </c>
      <c r="G4" s="111" t="s">
        <v>120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87" t="s">
        <v>580</v>
      </c>
      <c r="N4" s="115" t="s">
        <v>120</v>
      </c>
      <c r="O4" s="188" t="s">
        <v>93</v>
      </c>
      <c r="P4" s="188" t="s">
        <v>90</v>
      </c>
      <c r="Q4" s="188" t="s">
        <v>90</v>
      </c>
      <c r="R4" s="115">
        <v>2</v>
      </c>
      <c r="S4" s="188">
        <v>2</v>
      </c>
      <c r="T4" s="187" t="s">
        <v>583</v>
      </c>
      <c r="U4" s="187" t="s">
        <v>114</v>
      </c>
      <c r="W4" t="s">
        <v>1370</v>
      </c>
    </row>
    <row r="5" spans="1:23" ht="18" customHeight="1" x14ac:dyDescent="0.25">
      <c r="A5" s="159"/>
      <c r="B5" s="185" t="s">
        <v>580</v>
      </c>
      <c r="C5" s="112">
        <v>92</v>
      </c>
      <c r="D5" s="113">
        <v>-70</v>
      </c>
      <c r="E5" s="114" t="s">
        <v>585</v>
      </c>
      <c r="F5" s="111" t="s">
        <v>582</v>
      </c>
      <c r="G5" s="111" t="s">
        <v>120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87">
        <v>2</v>
      </c>
      <c r="N5" s="115" t="s">
        <v>120</v>
      </c>
      <c r="O5" s="188" t="s">
        <v>93</v>
      </c>
      <c r="P5" s="188" t="s">
        <v>93</v>
      </c>
      <c r="Q5" s="188" t="s">
        <v>93</v>
      </c>
      <c r="R5" s="115">
        <v>2</v>
      </c>
      <c r="S5" s="188">
        <v>2</v>
      </c>
      <c r="T5" s="187" t="s">
        <v>583</v>
      </c>
      <c r="U5" s="187" t="s">
        <v>588</v>
      </c>
      <c r="W5" t="s">
        <v>1370</v>
      </c>
    </row>
    <row r="6" spans="1:23" ht="18" customHeight="1" x14ac:dyDescent="0.25">
      <c r="A6" s="159"/>
      <c r="B6" s="185" t="s">
        <v>580</v>
      </c>
      <c r="C6" s="112">
        <v>153</v>
      </c>
      <c r="D6" s="113">
        <v>0</v>
      </c>
      <c r="E6" s="114" t="s">
        <v>585</v>
      </c>
      <c r="F6" s="111" t="s">
        <v>582</v>
      </c>
      <c r="G6" s="111" t="s">
        <v>120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87">
        <v>2</v>
      </c>
      <c r="N6" s="115" t="s">
        <v>120</v>
      </c>
      <c r="O6" s="188" t="s">
        <v>93</v>
      </c>
      <c r="P6" s="188" t="s">
        <v>90</v>
      </c>
      <c r="Q6" s="188" t="s">
        <v>90</v>
      </c>
      <c r="R6" s="115">
        <v>2</v>
      </c>
      <c r="S6" s="188">
        <v>2</v>
      </c>
      <c r="T6" s="187" t="s">
        <v>583</v>
      </c>
      <c r="U6" s="187" t="s">
        <v>114</v>
      </c>
      <c r="W6" t="s">
        <v>1370</v>
      </c>
    </row>
    <row r="7" spans="1:23" ht="18" customHeight="1" x14ac:dyDescent="0.25">
      <c r="A7" s="159"/>
      <c r="B7" s="185" t="s">
        <v>580</v>
      </c>
      <c r="C7" s="112">
        <v>337</v>
      </c>
      <c r="D7" s="113">
        <v>0</v>
      </c>
      <c r="E7" s="114" t="s">
        <v>581</v>
      </c>
      <c r="F7" s="111" t="s">
        <v>582</v>
      </c>
      <c r="G7" s="111" t="s">
        <v>120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87" t="s">
        <v>580</v>
      </c>
      <c r="N7" s="115" t="s">
        <v>120</v>
      </c>
      <c r="O7" s="188" t="s">
        <v>93</v>
      </c>
      <c r="P7" s="188">
        <v>5</v>
      </c>
      <c r="Q7" s="188">
        <v>5</v>
      </c>
      <c r="R7" s="115">
        <v>1</v>
      </c>
      <c r="S7" s="188">
        <v>1</v>
      </c>
      <c r="T7" s="187" t="s">
        <v>583</v>
      </c>
      <c r="U7" s="187" t="s">
        <v>580</v>
      </c>
      <c r="W7" t="s">
        <v>1370</v>
      </c>
    </row>
    <row r="8" spans="1:23" ht="18" customHeight="1" x14ac:dyDescent="0.25">
      <c r="A8" s="159"/>
      <c r="B8" s="185" t="s">
        <v>580</v>
      </c>
      <c r="C8" s="112">
        <v>-28</v>
      </c>
      <c r="D8" s="113">
        <v>0</v>
      </c>
      <c r="E8" s="114" t="s">
        <v>581</v>
      </c>
      <c r="F8" s="111" t="s">
        <v>582</v>
      </c>
      <c r="G8" s="111" t="s">
        <v>120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87">
        <v>2</v>
      </c>
      <c r="N8" s="115" t="s">
        <v>120</v>
      </c>
      <c r="O8" s="188" t="s">
        <v>94</v>
      </c>
      <c r="P8" s="188" t="s">
        <v>93</v>
      </c>
      <c r="Q8" s="188" t="s">
        <v>93</v>
      </c>
      <c r="R8" s="115">
        <v>1</v>
      </c>
      <c r="S8" s="188">
        <v>2</v>
      </c>
      <c r="T8" s="187" t="s">
        <v>678</v>
      </c>
      <c r="U8" s="187" t="s">
        <v>580</v>
      </c>
      <c r="W8" t="s">
        <v>1370</v>
      </c>
    </row>
    <row r="9" spans="1:23" ht="18" customHeight="1" x14ac:dyDescent="0.25">
      <c r="A9" s="159"/>
      <c r="B9" s="185" t="s">
        <v>580</v>
      </c>
      <c r="C9" s="112">
        <v>0</v>
      </c>
      <c r="D9" s="113">
        <v>0</v>
      </c>
      <c r="E9" s="114" t="s">
        <v>585</v>
      </c>
      <c r="F9" s="111" t="s">
        <v>582</v>
      </c>
      <c r="G9" s="111" t="s">
        <v>120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87" t="s">
        <v>580</v>
      </c>
      <c r="N9" s="115" t="s">
        <v>120</v>
      </c>
      <c r="O9" s="188" t="s">
        <v>90</v>
      </c>
      <c r="P9" s="188">
        <v>4</v>
      </c>
      <c r="Q9" s="188">
        <v>4</v>
      </c>
      <c r="R9" s="115">
        <v>2</v>
      </c>
      <c r="S9" s="188">
        <v>2</v>
      </c>
      <c r="T9" s="187" t="s">
        <v>583</v>
      </c>
      <c r="U9" s="187" t="s">
        <v>114</v>
      </c>
      <c r="W9" t="s">
        <v>1370</v>
      </c>
    </row>
    <row r="10" spans="1:23" ht="18" customHeight="1" x14ac:dyDescent="0.25">
      <c r="A10" s="159"/>
      <c r="B10" s="185" t="s">
        <v>580</v>
      </c>
      <c r="C10" s="112">
        <v>275</v>
      </c>
      <c r="D10" s="113">
        <v>-11</v>
      </c>
      <c r="E10" s="114" t="s">
        <v>585</v>
      </c>
      <c r="F10" s="111" t="s">
        <v>582</v>
      </c>
      <c r="G10" s="111" t="s">
        <v>120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87">
        <v>2</v>
      </c>
      <c r="N10" s="115" t="s">
        <v>120</v>
      </c>
      <c r="O10" s="188">
        <v>4</v>
      </c>
      <c r="P10" s="188" t="s">
        <v>90</v>
      </c>
      <c r="Q10" s="188" t="s">
        <v>90</v>
      </c>
      <c r="R10" s="115">
        <v>2</v>
      </c>
      <c r="S10" s="188">
        <v>2</v>
      </c>
      <c r="T10" s="187" t="s">
        <v>583</v>
      </c>
      <c r="U10" s="187" t="s">
        <v>114</v>
      </c>
      <c r="W10" t="s">
        <v>1370</v>
      </c>
    </row>
    <row r="11" spans="1:23" ht="18" customHeight="1" x14ac:dyDescent="0.25">
      <c r="A11" s="159"/>
      <c r="B11" s="185">
        <v>41333</v>
      </c>
      <c r="C11" s="112">
        <v>-4182</v>
      </c>
      <c r="D11" s="113">
        <v>-4432</v>
      </c>
      <c r="E11" s="114" t="s">
        <v>585</v>
      </c>
      <c r="F11" s="111" t="s">
        <v>582</v>
      </c>
      <c r="G11" s="111" t="s">
        <v>120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87" t="s">
        <v>580</v>
      </c>
      <c r="N11" s="115" t="s">
        <v>120</v>
      </c>
      <c r="O11" s="188">
        <v>10</v>
      </c>
      <c r="P11" s="188">
        <v>10</v>
      </c>
      <c r="Q11" s="188">
        <v>10</v>
      </c>
      <c r="R11" s="115">
        <v>3</v>
      </c>
      <c r="S11" s="188">
        <v>3</v>
      </c>
      <c r="T11" s="187" t="s">
        <v>583</v>
      </c>
      <c r="U11" s="187" t="s">
        <v>112</v>
      </c>
      <c r="W11" t="s">
        <v>1370</v>
      </c>
    </row>
    <row r="12" spans="1:23" ht="18" customHeight="1" x14ac:dyDescent="0.25">
      <c r="A12" s="159"/>
      <c r="B12" s="185">
        <v>41377</v>
      </c>
      <c r="C12" s="112">
        <v>-3565</v>
      </c>
      <c r="D12" s="113">
        <v>-4503</v>
      </c>
      <c r="E12" s="114" t="s">
        <v>585</v>
      </c>
      <c r="F12" s="111" t="s">
        <v>582</v>
      </c>
      <c r="G12" s="111" t="s">
        <v>120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87" t="s">
        <v>580</v>
      </c>
      <c r="N12" s="115" t="s">
        <v>120</v>
      </c>
      <c r="O12" s="188">
        <v>10</v>
      </c>
      <c r="P12" s="188">
        <v>10</v>
      </c>
      <c r="Q12" s="188">
        <v>10</v>
      </c>
      <c r="R12" s="115">
        <v>3</v>
      </c>
      <c r="S12" s="188">
        <v>3</v>
      </c>
      <c r="T12" s="187" t="s">
        <v>583</v>
      </c>
      <c r="U12" s="187" t="s">
        <v>112</v>
      </c>
      <c r="W12" t="s">
        <v>1370</v>
      </c>
    </row>
    <row r="13" spans="1:23" ht="18" customHeight="1" x14ac:dyDescent="0.25">
      <c r="A13" s="159"/>
      <c r="B13" s="185" t="s">
        <v>580</v>
      </c>
      <c r="C13" s="112">
        <v>31</v>
      </c>
      <c r="D13" s="113">
        <v>0</v>
      </c>
      <c r="E13" s="114" t="s">
        <v>585</v>
      </c>
      <c r="F13" s="111" t="s">
        <v>582</v>
      </c>
      <c r="G13" s="111" t="s">
        <v>120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87" t="s">
        <v>580</v>
      </c>
      <c r="N13" s="115" t="s">
        <v>120</v>
      </c>
      <c r="O13" s="188" t="s">
        <v>87</v>
      </c>
      <c r="P13" s="188">
        <v>3</v>
      </c>
      <c r="Q13" s="188">
        <v>3</v>
      </c>
      <c r="R13" s="115">
        <v>2</v>
      </c>
      <c r="S13" s="188">
        <v>2</v>
      </c>
      <c r="T13" s="187" t="s">
        <v>583</v>
      </c>
      <c r="U13" s="187" t="s">
        <v>114</v>
      </c>
      <c r="W13" t="s">
        <v>1370</v>
      </c>
    </row>
    <row r="14" spans="1:23" ht="18" customHeight="1" x14ac:dyDescent="0.25">
      <c r="A14" s="159"/>
      <c r="B14" s="185" t="s">
        <v>580</v>
      </c>
      <c r="C14" s="112">
        <v>214</v>
      </c>
      <c r="D14" s="113">
        <v>0</v>
      </c>
      <c r="E14" s="114" t="s">
        <v>585</v>
      </c>
      <c r="F14" s="111" t="s">
        <v>582</v>
      </c>
      <c r="G14" s="111" t="s">
        <v>120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87">
        <v>2</v>
      </c>
      <c r="N14" s="115" t="s">
        <v>120</v>
      </c>
      <c r="O14" s="188" t="s">
        <v>96</v>
      </c>
      <c r="P14" s="188" t="s">
        <v>96</v>
      </c>
      <c r="Q14" s="188" t="s">
        <v>96</v>
      </c>
      <c r="R14" s="115">
        <v>2</v>
      </c>
      <c r="S14" s="188">
        <v>2</v>
      </c>
      <c r="T14" s="187" t="s">
        <v>583</v>
      </c>
      <c r="U14" s="187" t="s">
        <v>114</v>
      </c>
      <c r="W14" t="s">
        <v>1370</v>
      </c>
    </row>
    <row r="15" spans="1:23" ht="18" customHeight="1" x14ac:dyDescent="0.25">
      <c r="A15" s="159"/>
      <c r="B15" s="185" t="s">
        <v>580</v>
      </c>
      <c r="C15" s="112">
        <v>0</v>
      </c>
      <c r="D15" s="113">
        <v>0</v>
      </c>
      <c r="E15" s="114" t="s">
        <v>585</v>
      </c>
      <c r="F15" s="111" t="s">
        <v>582</v>
      </c>
      <c r="G15" s="111" t="s">
        <v>120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87">
        <v>2</v>
      </c>
      <c r="N15" s="115" t="s">
        <v>120</v>
      </c>
      <c r="O15" s="188">
        <v>5</v>
      </c>
      <c r="P15" s="188" t="s">
        <v>92</v>
      </c>
      <c r="Q15" s="188" t="s">
        <v>92</v>
      </c>
      <c r="R15" s="115">
        <v>2</v>
      </c>
      <c r="S15" s="188">
        <v>2</v>
      </c>
      <c r="T15" s="187" t="s">
        <v>583</v>
      </c>
      <c r="U15" s="187" t="s">
        <v>114</v>
      </c>
      <c r="W15" t="s">
        <v>1370</v>
      </c>
    </row>
    <row r="16" spans="1:23" ht="18" customHeight="1" x14ac:dyDescent="0.25">
      <c r="A16" s="159"/>
      <c r="B16" s="185">
        <v>41274</v>
      </c>
      <c r="C16" s="112">
        <v>-4507</v>
      </c>
      <c r="D16" s="113">
        <v>-4588</v>
      </c>
      <c r="E16" s="114" t="s">
        <v>585</v>
      </c>
      <c r="F16" s="111" t="s">
        <v>582</v>
      </c>
      <c r="G16" s="111" t="s">
        <v>120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87" t="s">
        <v>580</v>
      </c>
      <c r="N16" s="115" t="s">
        <v>120</v>
      </c>
      <c r="O16" s="188">
        <v>10</v>
      </c>
      <c r="P16" s="188">
        <v>10</v>
      </c>
      <c r="Q16" s="188">
        <v>10</v>
      </c>
      <c r="R16" s="115">
        <v>3</v>
      </c>
      <c r="S16" s="188">
        <v>3</v>
      </c>
      <c r="T16" s="187" t="s">
        <v>583</v>
      </c>
      <c r="U16" s="187" t="s">
        <v>112</v>
      </c>
      <c r="W16" t="s">
        <v>1370</v>
      </c>
    </row>
    <row r="17" spans="1:23" ht="18" customHeight="1" x14ac:dyDescent="0.25">
      <c r="A17" s="159"/>
      <c r="B17" s="185">
        <v>40967</v>
      </c>
      <c r="C17" s="112">
        <v>-4351</v>
      </c>
      <c r="D17" s="113">
        <v>-5049</v>
      </c>
      <c r="E17" s="114" t="s">
        <v>585</v>
      </c>
      <c r="F17" s="111" t="s">
        <v>582</v>
      </c>
      <c r="G17" s="111" t="s">
        <v>120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87" t="s">
        <v>580</v>
      </c>
      <c r="N17" s="115" t="s">
        <v>120</v>
      </c>
      <c r="O17" s="188">
        <v>10</v>
      </c>
      <c r="P17" s="188">
        <v>10</v>
      </c>
      <c r="Q17" s="188">
        <v>10</v>
      </c>
      <c r="R17" s="115">
        <v>3</v>
      </c>
      <c r="S17" s="188">
        <v>3</v>
      </c>
      <c r="T17" s="187" t="s">
        <v>583</v>
      </c>
      <c r="U17" s="187" t="s">
        <v>112</v>
      </c>
      <c r="W17" t="s">
        <v>1370</v>
      </c>
    </row>
    <row r="18" spans="1:23" ht="18" customHeight="1" x14ac:dyDescent="0.25">
      <c r="A18" s="159"/>
      <c r="B18" s="185" t="s">
        <v>580</v>
      </c>
      <c r="C18" s="112">
        <v>0</v>
      </c>
      <c r="D18" s="113">
        <v>0</v>
      </c>
      <c r="E18" s="114" t="s">
        <v>585</v>
      </c>
      <c r="F18" s="111" t="s">
        <v>582</v>
      </c>
      <c r="G18" s="111" t="s">
        <v>120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87" t="s">
        <v>580</v>
      </c>
      <c r="N18" s="115" t="s">
        <v>120</v>
      </c>
      <c r="O18" s="188" t="s">
        <v>90</v>
      </c>
      <c r="P18" s="188">
        <v>4</v>
      </c>
      <c r="Q18" s="188">
        <v>4</v>
      </c>
      <c r="R18" s="115">
        <v>2</v>
      </c>
      <c r="S18" s="188">
        <v>2</v>
      </c>
      <c r="T18" s="187" t="s">
        <v>583</v>
      </c>
      <c r="U18" s="187" t="s">
        <v>114</v>
      </c>
      <c r="W18" t="s">
        <v>1370</v>
      </c>
    </row>
    <row r="19" spans="1:23" ht="18" customHeight="1" x14ac:dyDescent="0.25">
      <c r="A19" s="159"/>
      <c r="B19" s="185" t="s">
        <v>580</v>
      </c>
      <c r="C19" s="112">
        <v>1</v>
      </c>
      <c r="D19" s="113">
        <v>0</v>
      </c>
      <c r="E19" s="114" t="s">
        <v>585</v>
      </c>
      <c r="F19" s="111" t="s">
        <v>582</v>
      </c>
      <c r="G19" s="111" t="s">
        <v>120</v>
      </c>
      <c r="H19" s="111" t="s">
        <v>120</v>
      </c>
      <c r="I19" s="111" t="s">
        <v>120</v>
      </c>
      <c r="J19" s="111" t="s">
        <v>120</v>
      </c>
      <c r="K19" s="111" t="s">
        <v>120</v>
      </c>
      <c r="L19" s="111" t="s">
        <v>120</v>
      </c>
      <c r="M19" s="187" t="s">
        <v>580</v>
      </c>
      <c r="N19" s="115" t="s">
        <v>120</v>
      </c>
      <c r="O19" s="188" t="s">
        <v>90</v>
      </c>
      <c r="P19" s="188" t="s">
        <v>92</v>
      </c>
      <c r="Q19" s="188" t="s">
        <v>92</v>
      </c>
      <c r="R19" s="115">
        <v>2</v>
      </c>
      <c r="S19" s="188">
        <v>2</v>
      </c>
      <c r="T19" s="187" t="s">
        <v>583</v>
      </c>
      <c r="U19" s="187" t="s">
        <v>114</v>
      </c>
      <c r="W19" t="s">
        <v>1370</v>
      </c>
    </row>
    <row r="20" spans="1:23" ht="18" customHeight="1" x14ac:dyDescent="0.25">
      <c r="A20" s="159"/>
      <c r="B20" s="185">
        <v>43859</v>
      </c>
      <c r="C20" s="112">
        <v>-1947</v>
      </c>
      <c r="D20" s="113">
        <v>0</v>
      </c>
      <c r="E20" s="114" t="s">
        <v>585</v>
      </c>
      <c r="F20" s="111" t="s">
        <v>582</v>
      </c>
      <c r="G20" s="111" t="s">
        <v>120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87" t="s">
        <v>580</v>
      </c>
      <c r="N20" s="115" t="s">
        <v>120</v>
      </c>
      <c r="O20" s="188">
        <v>7</v>
      </c>
      <c r="P20" s="188" t="s">
        <v>97</v>
      </c>
      <c r="Q20" s="188" t="s">
        <v>97</v>
      </c>
      <c r="R20" s="115">
        <v>3</v>
      </c>
      <c r="S20" s="188">
        <v>3</v>
      </c>
      <c r="T20" s="187" t="s">
        <v>583</v>
      </c>
      <c r="U20" s="187" t="s">
        <v>117</v>
      </c>
      <c r="W20" t="s">
        <v>1370</v>
      </c>
    </row>
    <row r="21" spans="1:23" ht="18" customHeight="1" x14ac:dyDescent="0.25">
      <c r="A21" s="159"/>
      <c r="B21" s="185" t="s">
        <v>580</v>
      </c>
      <c r="C21" s="112">
        <v>0</v>
      </c>
      <c r="D21" s="113">
        <v>0</v>
      </c>
      <c r="E21" s="114" t="s">
        <v>585</v>
      </c>
      <c r="F21" s="111" t="s">
        <v>573</v>
      </c>
      <c r="G21" s="111" t="s">
        <v>120</v>
      </c>
      <c r="H21" s="111" t="s">
        <v>573</v>
      </c>
      <c r="I21" s="111" t="s">
        <v>120</v>
      </c>
      <c r="J21" s="111" t="s">
        <v>120</v>
      </c>
      <c r="K21" s="111" t="s">
        <v>120</v>
      </c>
      <c r="L21" s="111" t="s">
        <v>120</v>
      </c>
      <c r="M21" s="187" t="s">
        <v>580</v>
      </c>
      <c r="N21" s="115" t="s">
        <v>120</v>
      </c>
      <c r="O21" s="188">
        <v>7</v>
      </c>
      <c r="P21" s="188" t="s">
        <v>93</v>
      </c>
      <c r="Q21" s="188" t="s">
        <v>93</v>
      </c>
      <c r="R21" s="115">
        <v>2</v>
      </c>
      <c r="S21" s="188">
        <v>2</v>
      </c>
      <c r="T21" s="187" t="s">
        <v>583</v>
      </c>
      <c r="U21" s="187" t="s">
        <v>606</v>
      </c>
      <c r="W21" t="s">
        <v>1370</v>
      </c>
    </row>
    <row r="22" spans="1:23" ht="18" customHeight="1" x14ac:dyDescent="0.25">
      <c r="A22" s="159"/>
      <c r="B22" s="185" t="s">
        <v>580</v>
      </c>
      <c r="C22" s="112">
        <v>31</v>
      </c>
      <c r="D22" s="113">
        <v>0</v>
      </c>
      <c r="E22" s="114" t="s">
        <v>585</v>
      </c>
      <c r="F22" s="111" t="s">
        <v>582</v>
      </c>
      <c r="G22" s="111" t="s">
        <v>120</v>
      </c>
      <c r="H22" s="111" t="s">
        <v>120</v>
      </c>
      <c r="I22" s="111" t="s">
        <v>120</v>
      </c>
      <c r="J22" s="111" t="s">
        <v>120</v>
      </c>
      <c r="K22" s="111" t="s">
        <v>120</v>
      </c>
      <c r="L22" s="111" t="s">
        <v>120</v>
      </c>
      <c r="M22" s="187" t="s">
        <v>580</v>
      </c>
      <c r="N22" s="115" t="s">
        <v>120</v>
      </c>
      <c r="O22" s="188" t="s">
        <v>89</v>
      </c>
      <c r="P22" s="188" t="s">
        <v>90</v>
      </c>
      <c r="Q22" s="188" t="s">
        <v>90</v>
      </c>
      <c r="R22" s="115">
        <v>2</v>
      </c>
      <c r="S22" s="188">
        <v>2</v>
      </c>
      <c r="T22" s="187" t="s">
        <v>583</v>
      </c>
      <c r="U22" s="187" t="s">
        <v>114</v>
      </c>
      <c r="W22" t="s">
        <v>1370</v>
      </c>
    </row>
    <row r="23" spans="1:23" ht="18" customHeight="1" x14ac:dyDescent="0.25">
      <c r="A23" s="159"/>
      <c r="B23" s="185" t="s">
        <v>580</v>
      </c>
      <c r="C23" s="112">
        <v>0</v>
      </c>
      <c r="D23" s="113">
        <v>0</v>
      </c>
      <c r="E23" s="114" t="s">
        <v>585</v>
      </c>
      <c r="F23" s="111" t="s">
        <v>582</v>
      </c>
      <c r="G23" s="111" t="s">
        <v>120</v>
      </c>
      <c r="H23" s="111" t="s">
        <v>120</v>
      </c>
      <c r="I23" s="111" t="s">
        <v>120</v>
      </c>
      <c r="J23" s="111" t="s">
        <v>120</v>
      </c>
      <c r="K23" s="111" t="s">
        <v>120</v>
      </c>
      <c r="L23" s="111" t="s">
        <v>120</v>
      </c>
      <c r="M23" s="187" t="s">
        <v>580</v>
      </c>
      <c r="N23" s="115" t="s">
        <v>120</v>
      </c>
      <c r="O23" s="188">
        <v>4</v>
      </c>
      <c r="P23" s="188">
        <v>4</v>
      </c>
      <c r="Q23" s="188">
        <v>4</v>
      </c>
      <c r="R23" s="115">
        <v>2</v>
      </c>
      <c r="S23" s="188">
        <v>2</v>
      </c>
      <c r="T23" s="187" t="s">
        <v>583</v>
      </c>
      <c r="U23" s="187" t="s">
        <v>114</v>
      </c>
      <c r="W23" t="s">
        <v>1370</v>
      </c>
    </row>
    <row r="24" spans="1:23" ht="18" customHeight="1" x14ac:dyDescent="0.25">
      <c r="A24" s="159"/>
      <c r="B24" s="185" t="s">
        <v>580</v>
      </c>
      <c r="C24" s="112">
        <v>92</v>
      </c>
      <c r="D24" s="113">
        <v>0</v>
      </c>
      <c r="E24" s="114" t="s">
        <v>581</v>
      </c>
      <c r="F24" s="111" t="s">
        <v>582</v>
      </c>
      <c r="G24" s="111" t="s">
        <v>120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87" t="s">
        <v>580</v>
      </c>
      <c r="N24" s="115" t="s">
        <v>120</v>
      </c>
      <c r="O24" s="188" t="s">
        <v>96</v>
      </c>
      <c r="P24" s="188" t="s">
        <v>96</v>
      </c>
      <c r="Q24" s="188" t="s">
        <v>96</v>
      </c>
      <c r="R24" s="115">
        <v>1</v>
      </c>
      <c r="S24" s="188">
        <v>1</v>
      </c>
      <c r="T24" s="187" t="s">
        <v>583</v>
      </c>
      <c r="U24" s="187" t="s">
        <v>580</v>
      </c>
      <c r="W24" t="s">
        <v>1370</v>
      </c>
    </row>
    <row r="25" spans="1:23" ht="18" customHeight="1" x14ac:dyDescent="0.25">
      <c r="A25" s="159"/>
      <c r="B25" s="185" t="s">
        <v>580</v>
      </c>
      <c r="C25" s="112">
        <v>0</v>
      </c>
      <c r="D25" s="113">
        <v>0</v>
      </c>
      <c r="E25" s="114" t="s">
        <v>585</v>
      </c>
      <c r="F25" s="111" t="s">
        <v>582</v>
      </c>
      <c r="G25" s="111" t="s">
        <v>120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87">
        <v>2</v>
      </c>
      <c r="N25" s="115" t="s">
        <v>120</v>
      </c>
      <c r="O25" s="188" t="s">
        <v>93</v>
      </c>
      <c r="P25" s="188" t="s">
        <v>92</v>
      </c>
      <c r="Q25" s="188" t="s">
        <v>92</v>
      </c>
      <c r="R25" s="115">
        <v>2</v>
      </c>
      <c r="S25" s="188">
        <v>2</v>
      </c>
      <c r="T25" s="187" t="s">
        <v>583</v>
      </c>
      <c r="U25" s="187" t="s">
        <v>114</v>
      </c>
      <c r="W25" t="s">
        <v>1370</v>
      </c>
    </row>
    <row r="26" spans="1:23" ht="18" customHeight="1" x14ac:dyDescent="0.25">
      <c r="A26" s="159"/>
      <c r="B26" s="185" t="s">
        <v>580</v>
      </c>
      <c r="C26" s="112">
        <v>0</v>
      </c>
      <c r="D26" s="113">
        <v>0</v>
      </c>
      <c r="E26" s="114" t="s">
        <v>581</v>
      </c>
      <c r="F26" s="111" t="s">
        <v>582</v>
      </c>
      <c r="G26" s="111" t="s">
        <v>120</v>
      </c>
      <c r="H26" s="111" t="s">
        <v>120</v>
      </c>
      <c r="I26" s="111" t="s">
        <v>120</v>
      </c>
      <c r="J26" s="111" t="s">
        <v>120</v>
      </c>
      <c r="K26" s="111" t="s">
        <v>120</v>
      </c>
      <c r="L26" s="111" t="s">
        <v>120</v>
      </c>
      <c r="M26" s="187" t="s">
        <v>580</v>
      </c>
      <c r="N26" s="115" t="s">
        <v>120</v>
      </c>
      <c r="O26" s="188" t="s">
        <v>96</v>
      </c>
      <c r="P26" s="188" t="s">
        <v>96</v>
      </c>
      <c r="Q26" s="188" t="s">
        <v>96</v>
      </c>
      <c r="R26" s="115">
        <v>1</v>
      </c>
      <c r="S26" s="188">
        <v>1</v>
      </c>
      <c r="T26" s="187" t="s">
        <v>583</v>
      </c>
      <c r="U26" s="187" t="s">
        <v>580</v>
      </c>
      <c r="W26" t="s">
        <v>1370</v>
      </c>
    </row>
    <row r="27" spans="1:23" ht="18" customHeight="1" x14ac:dyDescent="0.25">
      <c r="A27" s="159"/>
      <c r="B27" s="185" t="s">
        <v>580</v>
      </c>
      <c r="C27" s="112">
        <v>0</v>
      </c>
      <c r="D27" s="113">
        <v>-77</v>
      </c>
      <c r="E27" s="114" t="s">
        <v>585</v>
      </c>
      <c r="F27" s="111" t="s">
        <v>582</v>
      </c>
      <c r="G27" s="111" t="s">
        <v>120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87" t="s">
        <v>580</v>
      </c>
      <c r="N27" s="115" t="s">
        <v>120</v>
      </c>
      <c r="O27" s="188">
        <v>4</v>
      </c>
      <c r="P27" s="188" t="s">
        <v>89</v>
      </c>
      <c r="Q27" s="188" t="s">
        <v>89</v>
      </c>
      <c r="R27" s="115">
        <v>2</v>
      </c>
      <c r="S27" s="188">
        <v>2</v>
      </c>
      <c r="T27" s="187" t="s">
        <v>583</v>
      </c>
      <c r="U27" s="187" t="s">
        <v>588</v>
      </c>
      <c r="W27" t="s">
        <v>1370</v>
      </c>
    </row>
    <row r="28" spans="1:23" ht="18" customHeight="1" x14ac:dyDescent="0.25">
      <c r="A28" s="159"/>
      <c r="B28" s="185" t="s">
        <v>580</v>
      </c>
      <c r="C28" s="112">
        <v>229</v>
      </c>
      <c r="D28" s="113">
        <v>0</v>
      </c>
      <c r="E28" s="114" t="s">
        <v>581</v>
      </c>
      <c r="F28" s="111" t="s">
        <v>582</v>
      </c>
      <c r="G28" s="111" t="s">
        <v>120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87" t="s">
        <v>580</v>
      </c>
      <c r="N28" s="115" t="s">
        <v>120</v>
      </c>
      <c r="O28" s="188">
        <v>5</v>
      </c>
      <c r="P28" s="188">
        <v>4</v>
      </c>
      <c r="Q28" s="188">
        <v>4</v>
      </c>
      <c r="R28" s="115">
        <v>1</v>
      </c>
      <c r="S28" s="188">
        <v>1</v>
      </c>
      <c r="T28" s="187" t="s">
        <v>583</v>
      </c>
      <c r="U28" s="187" t="s">
        <v>580</v>
      </c>
      <c r="W28" t="s">
        <v>1370</v>
      </c>
    </row>
    <row r="29" spans="1:23" ht="18" customHeight="1" x14ac:dyDescent="0.25">
      <c r="A29" s="159"/>
      <c r="B29" s="185" t="s">
        <v>580</v>
      </c>
      <c r="C29" s="112">
        <v>122</v>
      </c>
      <c r="D29" s="113">
        <v>0</v>
      </c>
      <c r="E29" s="114" t="s">
        <v>585</v>
      </c>
      <c r="F29" s="111" t="s">
        <v>582</v>
      </c>
      <c r="G29" s="111" t="s">
        <v>120</v>
      </c>
      <c r="H29" s="111" t="s">
        <v>120</v>
      </c>
      <c r="I29" s="111" t="s">
        <v>120</v>
      </c>
      <c r="J29" s="111" t="s">
        <v>120</v>
      </c>
      <c r="K29" s="111" t="s">
        <v>120</v>
      </c>
      <c r="L29" s="111" t="s">
        <v>120</v>
      </c>
      <c r="M29" s="187" t="s">
        <v>580</v>
      </c>
      <c r="N29" s="115" t="s">
        <v>120</v>
      </c>
      <c r="O29" s="188" t="s">
        <v>89</v>
      </c>
      <c r="P29" s="188" t="s">
        <v>90</v>
      </c>
      <c r="Q29" s="188" t="s">
        <v>90</v>
      </c>
      <c r="R29" s="115">
        <v>2</v>
      </c>
      <c r="S29" s="188">
        <v>2</v>
      </c>
      <c r="T29" s="187" t="s">
        <v>583</v>
      </c>
      <c r="U29" s="187" t="s">
        <v>114</v>
      </c>
      <c r="W29" t="s">
        <v>1370</v>
      </c>
    </row>
    <row r="30" spans="1:23" ht="18" customHeight="1" x14ac:dyDescent="0.25">
      <c r="A30" s="159"/>
      <c r="B30" s="185" t="s">
        <v>580</v>
      </c>
      <c r="C30" s="112">
        <v>214</v>
      </c>
      <c r="D30" s="113">
        <v>0</v>
      </c>
      <c r="E30" s="114" t="s">
        <v>585</v>
      </c>
      <c r="F30" s="111" t="s">
        <v>582</v>
      </c>
      <c r="G30" s="111" t="s">
        <v>120</v>
      </c>
      <c r="H30" s="111" t="s">
        <v>120</v>
      </c>
      <c r="I30" s="111" t="s">
        <v>120</v>
      </c>
      <c r="J30" s="111" t="s">
        <v>120</v>
      </c>
      <c r="K30" s="111" t="s">
        <v>120</v>
      </c>
      <c r="L30" s="111" t="s">
        <v>120</v>
      </c>
      <c r="M30" s="187" t="s">
        <v>580</v>
      </c>
      <c r="N30" s="115" t="s">
        <v>120</v>
      </c>
      <c r="O30" s="188">
        <v>3</v>
      </c>
      <c r="P30" s="188">
        <v>3</v>
      </c>
      <c r="Q30" s="188">
        <v>3</v>
      </c>
      <c r="R30" s="115">
        <v>2</v>
      </c>
      <c r="S30" s="188">
        <v>2</v>
      </c>
      <c r="T30" s="187" t="s">
        <v>583</v>
      </c>
      <c r="U30" s="187" t="s">
        <v>114</v>
      </c>
      <c r="W30" t="s">
        <v>1370</v>
      </c>
    </row>
    <row r="31" spans="1:23" ht="18" customHeight="1" x14ac:dyDescent="0.25">
      <c r="A31" s="159"/>
      <c r="B31" s="185" t="s">
        <v>580</v>
      </c>
      <c r="C31" s="112">
        <v>251</v>
      </c>
      <c r="D31" s="113">
        <v>-31</v>
      </c>
      <c r="E31" s="114" t="s">
        <v>585</v>
      </c>
      <c r="F31" s="111" t="s">
        <v>582</v>
      </c>
      <c r="G31" s="111" t="s">
        <v>120</v>
      </c>
      <c r="H31" s="111" t="s">
        <v>120</v>
      </c>
      <c r="I31" s="111" t="s">
        <v>120</v>
      </c>
      <c r="J31" s="111" t="s">
        <v>120</v>
      </c>
      <c r="K31" s="111" t="s">
        <v>120</v>
      </c>
      <c r="L31" s="111" t="s">
        <v>120</v>
      </c>
      <c r="M31" s="187" t="s">
        <v>580</v>
      </c>
      <c r="N31" s="115" t="s">
        <v>120</v>
      </c>
      <c r="O31" s="188" t="s">
        <v>92</v>
      </c>
      <c r="P31" s="188" t="s">
        <v>92</v>
      </c>
      <c r="Q31" s="188" t="s">
        <v>92</v>
      </c>
      <c r="R31" s="115">
        <v>2</v>
      </c>
      <c r="S31" s="188">
        <v>2</v>
      </c>
      <c r="T31" s="187" t="s">
        <v>583</v>
      </c>
      <c r="U31" s="187" t="s">
        <v>588</v>
      </c>
      <c r="W31" t="s">
        <v>1370</v>
      </c>
    </row>
    <row r="32" spans="1:23" ht="18" customHeight="1" x14ac:dyDescent="0.25">
      <c r="A32" s="159"/>
      <c r="B32" s="185" t="s">
        <v>580</v>
      </c>
      <c r="C32" s="112">
        <v>214</v>
      </c>
      <c r="D32" s="113">
        <v>0</v>
      </c>
      <c r="E32" s="114" t="s">
        <v>585</v>
      </c>
      <c r="F32" s="111" t="s">
        <v>582</v>
      </c>
      <c r="G32" s="111" t="s">
        <v>120</v>
      </c>
      <c r="H32" s="111" t="s">
        <v>120</v>
      </c>
      <c r="I32" s="111" t="s">
        <v>120</v>
      </c>
      <c r="J32" s="111" t="s">
        <v>120</v>
      </c>
      <c r="K32" s="111" t="s">
        <v>120</v>
      </c>
      <c r="L32" s="111" t="s">
        <v>120</v>
      </c>
      <c r="M32" s="187" t="s">
        <v>580</v>
      </c>
      <c r="N32" s="115" t="s">
        <v>120</v>
      </c>
      <c r="O32" s="188" t="s">
        <v>93</v>
      </c>
      <c r="P32" s="188" t="s">
        <v>92</v>
      </c>
      <c r="Q32" s="188" t="s">
        <v>92</v>
      </c>
      <c r="R32" s="115">
        <v>2</v>
      </c>
      <c r="S32" s="188">
        <v>2</v>
      </c>
      <c r="T32" s="187" t="s">
        <v>583</v>
      </c>
      <c r="U32" s="187" t="s">
        <v>114</v>
      </c>
      <c r="W32" t="s">
        <v>1370</v>
      </c>
    </row>
    <row r="33" spans="1:23" ht="18" customHeight="1" x14ac:dyDescent="0.25">
      <c r="A33" s="159"/>
      <c r="B33" s="185" t="s">
        <v>580</v>
      </c>
      <c r="C33" s="112">
        <v>168</v>
      </c>
      <c r="D33" s="113">
        <v>0</v>
      </c>
      <c r="E33" s="114" t="s">
        <v>585</v>
      </c>
      <c r="F33" s="111" t="s">
        <v>582</v>
      </c>
      <c r="G33" s="111" t="s">
        <v>120</v>
      </c>
      <c r="H33" s="111" t="s">
        <v>120</v>
      </c>
      <c r="I33" s="111" t="s">
        <v>120</v>
      </c>
      <c r="J33" s="111" t="s">
        <v>120</v>
      </c>
      <c r="K33" s="111" t="s">
        <v>120</v>
      </c>
      <c r="L33" s="111" t="s">
        <v>120</v>
      </c>
      <c r="M33" s="187" t="s">
        <v>580</v>
      </c>
      <c r="N33" s="115" t="s">
        <v>120</v>
      </c>
      <c r="O33" s="188">
        <v>4</v>
      </c>
      <c r="P33" s="188">
        <v>4</v>
      </c>
      <c r="Q33" s="188">
        <v>4</v>
      </c>
      <c r="R33" s="115">
        <v>2</v>
      </c>
      <c r="S33" s="188">
        <v>2</v>
      </c>
      <c r="T33" s="187" t="s">
        <v>583</v>
      </c>
      <c r="U33" s="187" t="s">
        <v>114</v>
      </c>
      <c r="W33" t="s">
        <v>1370</v>
      </c>
    </row>
    <row r="34" spans="1:23" ht="18" customHeight="1" x14ac:dyDescent="0.25">
      <c r="A34" s="159"/>
      <c r="B34" s="185" t="s">
        <v>580</v>
      </c>
      <c r="C34" s="112">
        <v>0</v>
      </c>
      <c r="D34" s="113">
        <v>0</v>
      </c>
      <c r="E34" s="114" t="s">
        <v>585</v>
      </c>
      <c r="F34" s="111" t="s">
        <v>582</v>
      </c>
      <c r="G34" s="111" t="s">
        <v>120</v>
      </c>
      <c r="H34" s="111" t="s">
        <v>120</v>
      </c>
      <c r="I34" s="111" t="s">
        <v>120</v>
      </c>
      <c r="J34" s="111" t="s">
        <v>120</v>
      </c>
      <c r="K34" s="111" t="s">
        <v>120</v>
      </c>
      <c r="L34" s="111" t="s">
        <v>120</v>
      </c>
      <c r="M34" s="187">
        <v>2</v>
      </c>
      <c r="N34" s="115" t="s">
        <v>120</v>
      </c>
      <c r="O34" s="188">
        <v>5</v>
      </c>
      <c r="P34" s="188">
        <v>4</v>
      </c>
      <c r="Q34" s="188">
        <v>4</v>
      </c>
      <c r="R34" s="115">
        <v>2</v>
      </c>
      <c r="S34" s="188">
        <v>2</v>
      </c>
      <c r="T34" s="187" t="s">
        <v>583</v>
      </c>
      <c r="U34" s="187" t="s">
        <v>114</v>
      </c>
      <c r="W34" t="s">
        <v>1370</v>
      </c>
    </row>
    <row r="35" spans="1:23" ht="18" customHeight="1" x14ac:dyDescent="0.25">
      <c r="A35" s="159"/>
      <c r="B35" s="185" t="s">
        <v>580</v>
      </c>
      <c r="C35" s="112">
        <v>0</v>
      </c>
      <c r="D35" s="113">
        <v>0</v>
      </c>
      <c r="E35" s="114" t="s">
        <v>585</v>
      </c>
      <c r="F35" s="111" t="s">
        <v>582</v>
      </c>
      <c r="G35" s="111" t="s">
        <v>120</v>
      </c>
      <c r="H35" s="111" t="s">
        <v>120</v>
      </c>
      <c r="I35" s="111" t="s">
        <v>120</v>
      </c>
      <c r="J35" s="111" t="s">
        <v>120</v>
      </c>
      <c r="K35" s="111" t="s">
        <v>573</v>
      </c>
      <c r="L35" s="111" t="s">
        <v>120</v>
      </c>
      <c r="M35" s="187" t="s">
        <v>580</v>
      </c>
      <c r="N35" s="115" t="s">
        <v>120</v>
      </c>
      <c r="O35" s="188">
        <v>4</v>
      </c>
      <c r="P35" s="188" t="s">
        <v>92</v>
      </c>
      <c r="Q35" s="188" t="s">
        <v>92</v>
      </c>
      <c r="R35" s="115">
        <v>2</v>
      </c>
      <c r="S35" s="188">
        <v>2</v>
      </c>
      <c r="T35" s="187" t="s">
        <v>583</v>
      </c>
      <c r="U35" s="187" t="s">
        <v>615</v>
      </c>
      <c r="W35" t="s">
        <v>1370</v>
      </c>
    </row>
    <row r="36" spans="1:23" ht="18" customHeight="1" x14ac:dyDescent="0.25">
      <c r="A36" s="159"/>
      <c r="B36" s="185" t="s">
        <v>580</v>
      </c>
      <c r="C36" s="112">
        <v>153</v>
      </c>
      <c r="D36" s="113">
        <v>0</v>
      </c>
      <c r="E36" s="114" t="s">
        <v>585</v>
      </c>
      <c r="F36" s="111" t="s">
        <v>582</v>
      </c>
      <c r="G36" s="111" t="s">
        <v>120</v>
      </c>
      <c r="H36" s="111" t="s">
        <v>120</v>
      </c>
      <c r="I36" s="111" t="s">
        <v>120</v>
      </c>
      <c r="J36" s="111" t="s">
        <v>120</v>
      </c>
      <c r="K36" s="111" t="s">
        <v>120</v>
      </c>
      <c r="L36" s="111" t="s">
        <v>120</v>
      </c>
      <c r="M36" s="187" t="s">
        <v>580</v>
      </c>
      <c r="N36" s="115" t="s">
        <v>120</v>
      </c>
      <c r="O36" s="188">
        <v>4</v>
      </c>
      <c r="P36" s="188" t="s">
        <v>90</v>
      </c>
      <c r="Q36" s="188" t="s">
        <v>90</v>
      </c>
      <c r="R36" s="115">
        <v>2</v>
      </c>
      <c r="S36" s="188">
        <v>2</v>
      </c>
      <c r="T36" s="187" t="s">
        <v>583</v>
      </c>
      <c r="U36" s="187" t="s">
        <v>114</v>
      </c>
      <c r="W36" t="s">
        <v>1370</v>
      </c>
    </row>
    <row r="37" spans="1:23" ht="18" customHeight="1" x14ac:dyDescent="0.25">
      <c r="A37" s="159"/>
      <c r="B37" s="185" t="s">
        <v>580</v>
      </c>
      <c r="C37" s="112">
        <v>153</v>
      </c>
      <c r="D37" s="113">
        <v>-70</v>
      </c>
      <c r="E37" s="114" t="s">
        <v>585</v>
      </c>
      <c r="F37" s="111" t="s">
        <v>582</v>
      </c>
      <c r="G37" s="111" t="s">
        <v>120</v>
      </c>
      <c r="H37" s="111" t="s">
        <v>120</v>
      </c>
      <c r="I37" s="111" t="s">
        <v>120</v>
      </c>
      <c r="J37" s="111" t="s">
        <v>120</v>
      </c>
      <c r="K37" s="111" t="s">
        <v>120</v>
      </c>
      <c r="L37" s="111" t="s">
        <v>120</v>
      </c>
      <c r="M37" s="187">
        <v>2</v>
      </c>
      <c r="N37" s="115" t="s">
        <v>120</v>
      </c>
      <c r="O37" s="188" t="s">
        <v>90</v>
      </c>
      <c r="P37" s="188" t="s">
        <v>92</v>
      </c>
      <c r="Q37" s="188" t="s">
        <v>92</v>
      </c>
      <c r="R37" s="115">
        <v>2</v>
      </c>
      <c r="S37" s="188">
        <v>2</v>
      </c>
      <c r="T37" s="187" t="s">
        <v>583</v>
      </c>
      <c r="U37" s="187" t="s">
        <v>588</v>
      </c>
      <c r="W37" t="s">
        <v>1370</v>
      </c>
    </row>
    <row r="38" spans="1:23" ht="18" customHeight="1" x14ac:dyDescent="0.25">
      <c r="A38" s="159"/>
      <c r="B38" s="185" t="s">
        <v>580</v>
      </c>
      <c r="C38" s="112">
        <v>0</v>
      </c>
      <c r="D38" s="113">
        <v>0</v>
      </c>
      <c r="E38" s="114" t="s">
        <v>585</v>
      </c>
      <c r="F38" s="111" t="s">
        <v>582</v>
      </c>
      <c r="G38" s="111" t="s">
        <v>120</v>
      </c>
      <c r="H38" s="111" t="s">
        <v>120</v>
      </c>
      <c r="I38" s="111" t="s">
        <v>120</v>
      </c>
      <c r="J38" s="111" t="s">
        <v>120</v>
      </c>
      <c r="K38" s="111" t="s">
        <v>120</v>
      </c>
      <c r="L38" s="111" t="s">
        <v>120</v>
      </c>
      <c r="M38" s="187" t="s">
        <v>580</v>
      </c>
      <c r="N38" s="115" t="s">
        <v>120</v>
      </c>
      <c r="O38" s="188" t="s">
        <v>92</v>
      </c>
      <c r="P38" s="188">
        <v>4</v>
      </c>
      <c r="Q38" s="188">
        <v>4</v>
      </c>
      <c r="R38" s="115">
        <v>2</v>
      </c>
      <c r="S38" s="188">
        <v>2</v>
      </c>
      <c r="T38" s="187" t="s">
        <v>583</v>
      </c>
      <c r="U38" s="187" t="s">
        <v>114</v>
      </c>
      <c r="W38" t="s">
        <v>1370</v>
      </c>
    </row>
    <row r="39" spans="1:23" ht="18" customHeight="1" x14ac:dyDescent="0.25">
      <c r="A39" s="159"/>
      <c r="B39" s="185">
        <v>40981</v>
      </c>
      <c r="C39" s="112">
        <v>-4689</v>
      </c>
      <c r="D39" s="113">
        <v>-4825</v>
      </c>
      <c r="E39" s="114" t="s">
        <v>585</v>
      </c>
      <c r="F39" s="111" t="s">
        <v>582</v>
      </c>
      <c r="G39" s="111" t="s">
        <v>120</v>
      </c>
      <c r="H39" s="111" t="s">
        <v>120</v>
      </c>
      <c r="I39" s="111" t="s">
        <v>120</v>
      </c>
      <c r="J39" s="111" t="s">
        <v>120</v>
      </c>
      <c r="K39" s="111" t="s">
        <v>120</v>
      </c>
      <c r="L39" s="111" t="s">
        <v>120</v>
      </c>
      <c r="M39" s="187" t="s">
        <v>580</v>
      </c>
      <c r="N39" s="115" t="s">
        <v>120</v>
      </c>
      <c r="O39" s="188">
        <v>10</v>
      </c>
      <c r="P39" s="188">
        <v>10</v>
      </c>
      <c r="Q39" s="188">
        <v>10</v>
      </c>
      <c r="R39" s="115">
        <v>3</v>
      </c>
      <c r="S39" s="188">
        <v>3</v>
      </c>
      <c r="T39" s="187" t="s">
        <v>583</v>
      </c>
      <c r="U39" s="187" t="s">
        <v>112</v>
      </c>
      <c r="W39" t="s">
        <v>1370</v>
      </c>
    </row>
    <row r="40" spans="1:23" ht="18" customHeight="1" x14ac:dyDescent="0.25">
      <c r="A40" s="159"/>
      <c r="B40" s="185" t="s">
        <v>580</v>
      </c>
      <c r="C40" s="112">
        <v>92</v>
      </c>
      <c r="D40" s="113">
        <v>0</v>
      </c>
      <c r="E40" s="114" t="s">
        <v>581</v>
      </c>
      <c r="F40" s="111" t="s">
        <v>582</v>
      </c>
      <c r="G40" s="111" t="s">
        <v>120</v>
      </c>
      <c r="H40" s="111" t="s">
        <v>120</v>
      </c>
      <c r="I40" s="111" t="s">
        <v>120</v>
      </c>
      <c r="J40" s="111" t="s">
        <v>120</v>
      </c>
      <c r="K40" s="111" t="s">
        <v>120</v>
      </c>
      <c r="L40" s="111" t="s">
        <v>120</v>
      </c>
      <c r="M40" s="187" t="s">
        <v>580</v>
      </c>
      <c r="N40" s="115" t="s">
        <v>120</v>
      </c>
      <c r="O40" s="188" t="s">
        <v>96</v>
      </c>
      <c r="P40" s="188" t="s">
        <v>96</v>
      </c>
      <c r="Q40" s="188" t="s">
        <v>96</v>
      </c>
      <c r="R40" s="115">
        <v>1</v>
      </c>
      <c r="S40" s="188">
        <v>1</v>
      </c>
      <c r="T40" s="187" t="s">
        <v>583</v>
      </c>
      <c r="U40" s="187" t="s">
        <v>580</v>
      </c>
      <c r="W40" t="s">
        <v>1370</v>
      </c>
    </row>
    <row r="41" spans="1:23" ht="18" customHeight="1" x14ac:dyDescent="0.25">
      <c r="A41" s="159"/>
      <c r="B41" s="185" t="s">
        <v>580</v>
      </c>
      <c r="C41" s="112">
        <v>0</v>
      </c>
      <c r="D41" s="113">
        <v>-32</v>
      </c>
      <c r="E41" s="114" t="s">
        <v>585</v>
      </c>
      <c r="F41" s="111" t="s">
        <v>582</v>
      </c>
      <c r="G41" s="111" t="s">
        <v>120</v>
      </c>
      <c r="H41" s="111" t="s">
        <v>120</v>
      </c>
      <c r="I41" s="111" t="s">
        <v>120</v>
      </c>
      <c r="J41" s="111" t="s">
        <v>120</v>
      </c>
      <c r="K41" s="111" t="s">
        <v>120</v>
      </c>
      <c r="L41" s="111" t="s">
        <v>120</v>
      </c>
      <c r="M41" s="187" t="s">
        <v>580</v>
      </c>
      <c r="N41" s="115" t="s">
        <v>120</v>
      </c>
      <c r="O41" s="188" t="s">
        <v>93</v>
      </c>
      <c r="P41" s="188" t="s">
        <v>93</v>
      </c>
      <c r="Q41" s="188" t="s">
        <v>93</v>
      </c>
      <c r="R41" s="115">
        <v>2</v>
      </c>
      <c r="S41" s="188">
        <v>2</v>
      </c>
      <c r="T41" s="187" t="s">
        <v>583</v>
      </c>
      <c r="U41" s="187" t="s">
        <v>588</v>
      </c>
      <c r="W41" t="s">
        <v>1370</v>
      </c>
    </row>
    <row r="42" spans="1:23" ht="18" customHeight="1" x14ac:dyDescent="0.25">
      <c r="A42" s="159"/>
      <c r="B42" s="185">
        <v>41224</v>
      </c>
      <c r="C42" s="112">
        <v>-4536</v>
      </c>
      <c r="D42" s="113">
        <v>-4672</v>
      </c>
      <c r="E42" s="114" t="s">
        <v>585</v>
      </c>
      <c r="F42" s="111" t="s">
        <v>582</v>
      </c>
      <c r="G42" s="111" t="s">
        <v>120</v>
      </c>
      <c r="H42" s="111" t="s">
        <v>120</v>
      </c>
      <c r="I42" s="111" t="s">
        <v>120</v>
      </c>
      <c r="J42" s="111" t="s">
        <v>120</v>
      </c>
      <c r="K42" s="111" t="s">
        <v>120</v>
      </c>
      <c r="L42" s="111" t="s">
        <v>120</v>
      </c>
      <c r="M42" s="187" t="s">
        <v>580</v>
      </c>
      <c r="N42" s="115" t="s">
        <v>120</v>
      </c>
      <c r="O42" s="188">
        <v>10</v>
      </c>
      <c r="P42" s="188">
        <v>10</v>
      </c>
      <c r="Q42" s="188">
        <v>10</v>
      </c>
      <c r="R42" s="115">
        <v>3</v>
      </c>
      <c r="S42" s="188">
        <v>3</v>
      </c>
      <c r="T42" s="187" t="s">
        <v>583</v>
      </c>
      <c r="U42" s="187" t="s">
        <v>112</v>
      </c>
      <c r="W42" t="s">
        <v>1370</v>
      </c>
    </row>
    <row r="43" spans="1:23" ht="18" customHeight="1" x14ac:dyDescent="0.25">
      <c r="A43" s="159"/>
      <c r="B43" s="185" t="s">
        <v>580</v>
      </c>
      <c r="C43" s="112">
        <v>92</v>
      </c>
      <c r="D43" s="113">
        <v>0</v>
      </c>
      <c r="E43" s="114" t="s">
        <v>585</v>
      </c>
      <c r="F43" s="111" t="s">
        <v>582</v>
      </c>
      <c r="G43" s="111" t="s">
        <v>120</v>
      </c>
      <c r="H43" s="111" t="s">
        <v>120</v>
      </c>
      <c r="I43" s="111" t="s">
        <v>120</v>
      </c>
      <c r="J43" s="111" t="s">
        <v>120</v>
      </c>
      <c r="K43" s="111" t="s">
        <v>120</v>
      </c>
      <c r="L43" s="111" t="s">
        <v>120</v>
      </c>
      <c r="M43" s="187" t="s">
        <v>580</v>
      </c>
      <c r="N43" s="115" t="s">
        <v>120</v>
      </c>
      <c r="O43" s="188">
        <v>5</v>
      </c>
      <c r="P43" s="188" t="s">
        <v>94</v>
      </c>
      <c r="Q43" s="188" t="s">
        <v>94</v>
      </c>
      <c r="R43" s="115">
        <v>2</v>
      </c>
      <c r="S43" s="188">
        <v>2</v>
      </c>
      <c r="T43" s="187" t="s">
        <v>583</v>
      </c>
      <c r="U43" s="187" t="s">
        <v>114</v>
      </c>
      <c r="W43" t="s">
        <v>1370</v>
      </c>
    </row>
    <row r="44" spans="1:23" ht="18" customHeight="1" x14ac:dyDescent="0.25">
      <c r="A44" s="159"/>
      <c r="B44" s="185" t="s">
        <v>580</v>
      </c>
      <c r="C44" s="112">
        <v>0</v>
      </c>
      <c r="D44" s="113">
        <v>0</v>
      </c>
      <c r="E44" s="114" t="s">
        <v>585</v>
      </c>
      <c r="F44" s="111" t="s">
        <v>582</v>
      </c>
      <c r="G44" s="111" t="s">
        <v>120</v>
      </c>
      <c r="H44" s="111" t="s">
        <v>120</v>
      </c>
      <c r="I44" s="111" t="s">
        <v>120</v>
      </c>
      <c r="J44" s="111" t="s">
        <v>120</v>
      </c>
      <c r="K44" s="111" t="s">
        <v>120</v>
      </c>
      <c r="L44" s="111" t="s">
        <v>120</v>
      </c>
      <c r="M44" s="187" t="s">
        <v>580</v>
      </c>
      <c r="N44" s="115" t="s">
        <v>120</v>
      </c>
      <c r="O44" s="188" t="s">
        <v>93</v>
      </c>
      <c r="P44" s="188">
        <v>4</v>
      </c>
      <c r="Q44" s="188">
        <v>4</v>
      </c>
      <c r="R44" s="115">
        <v>2</v>
      </c>
      <c r="S44" s="188">
        <v>2</v>
      </c>
      <c r="T44" s="187" t="s">
        <v>583</v>
      </c>
      <c r="U44" s="187" t="s">
        <v>114</v>
      </c>
      <c r="W44" t="s">
        <v>1370</v>
      </c>
    </row>
    <row r="45" spans="1:23" ht="18" customHeight="1" x14ac:dyDescent="0.25">
      <c r="A45" s="159"/>
      <c r="B45" s="185" t="s">
        <v>580</v>
      </c>
      <c r="C45" s="112">
        <v>0</v>
      </c>
      <c r="D45" s="113">
        <v>-75</v>
      </c>
      <c r="E45" s="114" t="s">
        <v>585</v>
      </c>
      <c r="F45" s="111" t="s">
        <v>582</v>
      </c>
      <c r="G45" s="111" t="s">
        <v>120</v>
      </c>
      <c r="H45" s="111" t="s">
        <v>120</v>
      </c>
      <c r="I45" s="111" t="s">
        <v>120</v>
      </c>
      <c r="J45" s="111" t="s">
        <v>120</v>
      </c>
      <c r="K45" s="111" t="s">
        <v>120</v>
      </c>
      <c r="L45" s="111" t="s">
        <v>120</v>
      </c>
      <c r="M45" s="187" t="s">
        <v>580</v>
      </c>
      <c r="N45" s="115" t="s">
        <v>120</v>
      </c>
      <c r="O45" s="188">
        <v>4</v>
      </c>
      <c r="P45" s="188" t="s">
        <v>92</v>
      </c>
      <c r="Q45" s="188" t="s">
        <v>92</v>
      </c>
      <c r="R45" s="115">
        <v>2</v>
      </c>
      <c r="S45" s="188">
        <v>2</v>
      </c>
      <c r="T45" s="187" t="s">
        <v>583</v>
      </c>
      <c r="U45" s="187" t="s">
        <v>588</v>
      </c>
      <c r="W45" t="s">
        <v>1370</v>
      </c>
    </row>
    <row r="46" spans="1:23" ht="18" customHeight="1" x14ac:dyDescent="0.25">
      <c r="A46" s="159"/>
      <c r="B46" s="185">
        <v>43555</v>
      </c>
      <c r="C46" s="112">
        <v>-3712</v>
      </c>
      <c r="D46" s="113">
        <v>0</v>
      </c>
      <c r="E46" s="114" t="s">
        <v>585</v>
      </c>
      <c r="F46" s="111" t="s">
        <v>582</v>
      </c>
      <c r="G46" s="111" t="s">
        <v>120</v>
      </c>
      <c r="H46" s="111" t="s">
        <v>120</v>
      </c>
      <c r="I46" s="111" t="s">
        <v>120</v>
      </c>
      <c r="J46" s="111" t="s">
        <v>120</v>
      </c>
      <c r="K46" s="111" t="s">
        <v>120</v>
      </c>
      <c r="L46" s="111" t="s">
        <v>120</v>
      </c>
      <c r="M46" s="187" t="s">
        <v>580</v>
      </c>
      <c r="N46" s="115" t="s">
        <v>120</v>
      </c>
      <c r="O46" s="188" t="s">
        <v>96</v>
      </c>
      <c r="P46" s="188" t="s">
        <v>96</v>
      </c>
      <c r="Q46" s="188" t="s">
        <v>96</v>
      </c>
      <c r="R46" s="115">
        <v>3</v>
      </c>
      <c r="S46" s="188">
        <v>3</v>
      </c>
      <c r="T46" s="187" t="s">
        <v>583</v>
      </c>
      <c r="U46" s="187" t="s">
        <v>117</v>
      </c>
      <c r="W46" t="s">
        <v>1370</v>
      </c>
    </row>
    <row r="47" spans="1:23" ht="18" customHeight="1" x14ac:dyDescent="0.25">
      <c r="A47" s="159"/>
      <c r="B47" s="185" t="s">
        <v>580</v>
      </c>
      <c r="C47" s="112">
        <v>0</v>
      </c>
      <c r="D47" s="113">
        <v>0</v>
      </c>
      <c r="E47" s="114" t="s">
        <v>585</v>
      </c>
      <c r="F47" s="111" t="s">
        <v>582</v>
      </c>
      <c r="G47" s="111" t="s">
        <v>120</v>
      </c>
      <c r="H47" s="111" t="s">
        <v>120</v>
      </c>
      <c r="I47" s="111" t="s">
        <v>120</v>
      </c>
      <c r="J47" s="111" t="s">
        <v>120</v>
      </c>
      <c r="K47" s="111" t="s">
        <v>120</v>
      </c>
      <c r="L47" s="111" t="s">
        <v>120</v>
      </c>
      <c r="M47" s="187" t="s">
        <v>580</v>
      </c>
      <c r="N47" s="115" t="s">
        <v>120</v>
      </c>
      <c r="O47" s="188">
        <v>3</v>
      </c>
      <c r="P47" s="188">
        <v>3</v>
      </c>
      <c r="Q47" s="188">
        <v>3</v>
      </c>
      <c r="R47" s="115">
        <v>2</v>
      </c>
      <c r="S47" s="188">
        <v>2</v>
      </c>
      <c r="T47" s="187" t="s">
        <v>583</v>
      </c>
      <c r="U47" s="187" t="s">
        <v>114</v>
      </c>
      <c r="W47" t="s">
        <v>1370</v>
      </c>
    </row>
    <row r="48" spans="1:23" ht="18" customHeight="1" x14ac:dyDescent="0.25">
      <c r="A48" s="159"/>
      <c r="B48" s="185" t="s">
        <v>580</v>
      </c>
      <c r="C48" s="112">
        <v>-28</v>
      </c>
      <c r="D48" s="113">
        <v>0</v>
      </c>
      <c r="E48" s="114" t="s">
        <v>585</v>
      </c>
      <c r="F48" s="111" t="s">
        <v>582</v>
      </c>
      <c r="G48" s="111" t="s">
        <v>120</v>
      </c>
      <c r="H48" s="111" t="s">
        <v>120</v>
      </c>
      <c r="I48" s="111" t="s">
        <v>120</v>
      </c>
      <c r="J48" s="111" t="s">
        <v>120</v>
      </c>
      <c r="K48" s="111" t="s">
        <v>120</v>
      </c>
      <c r="L48" s="111" t="s">
        <v>120</v>
      </c>
      <c r="M48" s="187" t="s">
        <v>580</v>
      </c>
      <c r="N48" s="115" t="s">
        <v>120</v>
      </c>
      <c r="O48" s="188" t="s">
        <v>92</v>
      </c>
      <c r="P48" s="188">
        <v>4</v>
      </c>
      <c r="Q48" s="188">
        <v>4</v>
      </c>
      <c r="R48" s="115">
        <v>2</v>
      </c>
      <c r="S48" s="188">
        <v>2</v>
      </c>
      <c r="T48" s="187" t="s">
        <v>583</v>
      </c>
      <c r="U48" s="187" t="s">
        <v>114</v>
      </c>
      <c r="W48" t="s">
        <v>1370</v>
      </c>
    </row>
    <row r="49" spans="1:23" ht="18" customHeight="1" x14ac:dyDescent="0.25">
      <c r="A49" s="159"/>
      <c r="B49" s="185" t="s">
        <v>580</v>
      </c>
      <c r="C49" s="112">
        <v>137</v>
      </c>
      <c r="D49" s="113">
        <v>0</v>
      </c>
      <c r="E49" s="114" t="s">
        <v>585</v>
      </c>
      <c r="F49" s="111" t="s">
        <v>582</v>
      </c>
      <c r="G49" s="111" t="s">
        <v>120</v>
      </c>
      <c r="H49" s="111" t="s">
        <v>120</v>
      </c>
      <c r="I49" s="111" t="s">
        <v>120</v>
      </c>
      <c r="J49" s="111" t="s">
        <v>120</v>
      </c>
      <c r="K49" s="111" t="s">
        <v>120</v>
      </c>
      <c r="L49" s="111" t="s">
        <v>120</v>
      </c>
      <c r="M49" s="187" t="s">
        <v>580</v>
      </c>
      <c r="N49" s="115" t="s">
        <v>120</v>
      </c>
      <c r="O49" s="188">
        <v>4</v>
      </c>
      <c r="P49" s="188" t="s">
        <v>90</v>
      </c>
      <c r="Q49" s="188" t="s">
        <v>90</v>
      </c>
      <c r="R49" s="115">
        <v>2</v>
      </c>
      <c r="S49" s="188">
        <v>2</v>
      </c>
      <c r="T49" s="187" t="s">
        <v>583</v>
      </c>
      <c r="U49" s="187" t="s">
        <v>114</v>
      </c>
      <c r="W49" t="s">
        <v>1370</v>
      </c>
    </row>
    <row r="50" spans="1:23" ht="18" customHeight="1" x14ac:dyDescent="0.25">
      <c r="A50" s="159"/>
      <c r="B50" s="185" t="s">
        <v>580</v>
      </c>
      <c r="C50" s="112">
        <v>0</v>
      </c>
      <c r="D50" s="113">
        <v>0</v>
      </c>
      <c r="E50" s="114" t="s">
        <v>585</v>
      </c>
      <c r="F50" s="111" t="s">
        <v>582</v>
      </c>
      <c r="G50" s="111" t="s">
        <v>120</v>
      </c>
      <c r="H50" s="111" t="s">
        <v>120</v>
      </c>
      <c r="I50" s="111" t="s">
        <v>120</v>
      </c>
      <c r="J50" s="111" t="s">
        <v>120</v>
      </c>
      <c r="K50" s="111" t="s">
        <v>120</v>
      </c>
      <c r="L50" s="111" t="s">
        <v>120</v>
      </c>
      <c r="M50" s="187">
        <v>2</v>
      </c>
      <c r="N50" s="115" t="s">
        <v>120</v>
      </c>
      <c r="O50" s="188">
        <v>4</v>
      </c>
      <c r="P50" s="188">
        <v>4</v>
      </c>
      <c r="Q50" s="188">
        <v>4</v>
      </c>
      <c r="R50" s="115">
        <v>2</v>
      </c>
      <c r="S50" s="188">
        <v>2</v>
      </c>
      <c r="T50" s="187" t="s">
        <v>583</v>
      </c>
      <c r="U50" s="187" t="s">
        <v>114</v>
      </c>
      <c r="W50" t="s">
        <v>1370</v>
      </c>
    </row>
    <row r="51" spans="1:23" ht="18" customHeight="1" x14ac:dyDescent="0.25">
      <c r="A51" s="159"/>
      <c r="B51" s="185" t="s">
        <v>580</v>
      </c>
      <c r="C51" s="112">
        <v>337</v>
      </c>
      <c r="D51" s="113">
        <v>0</v>
      </c>
      <c r="E51" s="114" t="s">
        <v>581</v>
      </c>
      <c r="F51" s="111" t="s">
        <v>582</v>
      </c>
      <c r="G51" s="111" t="s">
        <v>120</v>
      </c>
      <c r="H51" s="111" t="s">
        <v>120</v>
      </c>
      <c r="I51" s="111" t="s">
        <v>120</v>
      </c>
      <c r="J51" s="111" t="s">
        <v>120</v>
      </c>
      <c r="K51" s="111" t="s">
        <v>120</v>
      </c>
      <c r="L51" s="111" t="s">
        <v>120</v>
      </c>
      <c r="M51" s="187" t="s">
        <v>580</v>
      </c>
      <c r="N51" s="115" t="s">
        <v>120</v>
      </c>
      <c r="O51" s="188" t="s">
        <v>96</v>
      </c>
      <c r="P51" s="188" t="s">
        <v>96</v>
      </c>
      <c r="Q51" s="188" t="s">
        <v>96</v>
      </c>
      <c r="R51" s="115">
        <v>1</v>
      </c>
      <c r="S51" s="188">
        <v>1</v>
      </c>
      <c r="T51" s="187" t="s">
        <v>583</v>
      </c>
      <c r="U51" s="187" t="s">
        <v>580</v>
      </c>
      <c r="W51" t="s">
        <v>1370</v>
      </c>
    </row>
    <row r="52" spans="1:23" ht="18" customHeight="1" x14ac:dyDescent="0.25">
      <c r="A52" s="159"/>
      <c r="B52" s="185" t="s">
        <v>580</v>
      </c>
      <c r="C52" s="112">
        <v>0</v>
      </c>
      <c r="D52" s="113">
        <v>-20</v>
      </c>
      <c r="E52" s="114" t="s">
        <v>585</v>
      </c>
      <c r="F52" s="111" t="s">
        <v>582</v>
      </c>
      <c r="G52" s="111" t="s">
        <v>120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87" t="s">
        <v>580</v>
      </c>
      <c r="N52" s="115" t="s">
        <v>120</v>
      </c>
      <c r="O52" s="188">
        <v>4</v>
      </c>
      <c r="P52" s="188" t="s">
        <v>90</v>
      </c>
      <c r="Q52" s="188" t="s">
        <v>90</v>
      </c>
      <c r="R52" s="115">
        <v>2</v>
      </c>
      <c r="S52" s="188">
        <v>2</v>
      </c>
      <c r="T52" s="187" t="s">
        <v>583</v>
      </c>
      <c r="U52" s="187" t="s">
        <v>114</v>
      </c>
      <c r="W52" t="s">
        <v>1370</v>
      </c>
    </row>
    <row r="53" spans="1:23" ht="18" customHeight="1" x14ac:dyDescent="0.25">
      <c r="A53" s="159"/>
      <c r="B53" s="185" t="s">
        <v>580</v>
      </c>
      <c r="C53" s="112">
        <v>153</v>
      </c>
      <c r="D53" s="113">
        <v>0</v>
      </c>
      <c r="E53" s="114" t="s">
        <v>581</v>
      </c>
      <c r="F53" s="111" t="s">
        <v>582</v>
      </c>
      <c r="G53" s="111" t="s">
        <v>120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87" t="s">
        <v>580</v>
      </c>
      <c r="N53" s="115" t="s">
        <v>120</v>
      </c>
      <c r="O53" s="188" t="s">
        <v>96</v>
      </c>
      <c r="P53" s="188" t="s">
        <v>96</v>
      </c>
      <c r="Q53" s="188" t="s">
        <v>96</v>
      </c>
      <c r="R53" s="115">
        <v>1</v>
      </c>
      <c r="S53" s="188">
        <v>1</v>
      </c>
      <c r="T53" s="187" t="s">
        <v>583</v>
      </c>
      <c r="U53" s="187" t="s">
        <v>580</v>
      </c>
      <c r="W53" t="s">
        <v>1370</v>
      </c>
    </row>
    <row r="54" spans="1:23" ht="18" customHeight="1" x14ac:dyDescent="0.25">
      <c r="A54" s="159"/>
      <c r="B54" s="185" t="s">
        <v>580</v>
      </c>
      <c r="C54" s="112">
        <v>214</v>
      </c>
      <c r="D54" s="113">
        <v>0</v>
      </c>
      <c r="E54" s="114" t="s">
        <v>585</v>
      </c>
      <c r="F54" s="111" t="s">
        <v>582</v>
      </c>
      <c r="G54" s="111" t="s">
        <v>120</v>
      </c>
      <c r="H54" s="111" t="s">
        <v>120</v>
      </c>
      <c r="I54" s="111" t="s">
        <v>120</v>
      </c>
      <c r="J54" s="111" t="s">
        <v>120</v>
      </c>
      <c r="K54" s="111" t="s">
        <v>120</v>
      </c>
      <c r="L54" s="111" t="s">
        <v>120</v>
      </c>
      <c r="M54" s="187" t="s">
        <v>580</v>
      </c>
      <c r="N54" s="115" t="s">
        <v>120</v>
      </c>
      <c r="O54" s="188" t="s">
        <v>90</v>
      </c>
      <c r="P54" s="188">
        <v>4</v>
      </c>
      <c r="Q54" s="188">
        <v>4</v>
      </c>
      <c r="R54" s="115">
        <v>2</v>
      </c>
      <c r="S54" s="188">
        <v>2</v>
      </c>
      <c r="T54" s="187" t="s">
        <v>583</v>
      </c>
      <c r="U54" s="187" t="s">
        <v>114</v>
      </c>
      <c r="W54" t="s">
        <v>1370</v>
      </c>
    </row>
    <row r="55" spans="1:23" ht="18" customHeight="1" x14ac:dyDescent="0.25">
      <c r="A55" s="159"/>
      <c r="B55" s="185" t="s">
        <v>580</v>
      </c>
      <c r="C55" s="112">
        <v>337</v>
      </c>
      <c r="D55" s="113">
        <v>0</v>
      </c>
      <c r="E55" s="114" t="s">
        <v>581</v>
      </c>
      <c r="F55" s="111" t="s">
        <v>582</v>
      </c>
      <c r="G55" s="111" t="s">
        <v>120</v>
      </c>
      <c r="H55" s="111" t="s">
        <v>120</v>
      </c>
      <c r="I55" s="111" t="s">
        <v>120</v>
      </c>
      <c r="J55" s="111" t="s">
        <v>120</v>
      </c>
      <c r="K55" s="111" t="s">
        <v>120</v>
      </c>
      <c r="L55" s="111" t="s">
        <v>120</v>
      </c>
      <c r="M55" s="187" t="s">
        <v>580</v>
      </c>
      <c r="N55" s="115" t="s">
        <v>120</v>
      </c>
      <c r="O55" s="188" t="s">
        <v>96</v>
      </c>
      <c r="P55" s="188" t="s">
        <v>96</v>
      </c>
      <c r="Q55" s="188" t="s">
        <v>96</v>
      </c>
      <c r="R55" s="115">
        <v>1</v>
      </c>
      <c r="S55" s="188">
        <v>1</v>
      </c>
      <c r="T55" s="187" t="s">
        <v>583</v>
      </c>
      <c r="U55" s="187" t="s">
        <v>580</v>
      </c>
      <c r="W55" t="s">
        <v>1370</v>
      </c>
    </row>
    <row r="56" spans="1:23" ht="18" customHeight="1" x14ac:dyDescent="0.25">
      <c r="A56" s="159"/>
      <c r="B56" s="185" t="s">
        <v>580</v>
      </c>
      <c r="C56" s="112">
        <v>0</v>
      </c>
      <c r="D56" s="113">
        <v>0</v>
      </c>
      <c r="E56" s="114" t="s">
        <v>581</v>
      </c>
      <c r="F56" s="111" t="s">
        <v>582</v>
      </c>
      <c r="G56" s="111" t="s">
        <v>120</v>
      </c>
      <c r="H56" s="111" t="s">
        <v>120</v>
      </c>
      <c r="I56" s="111" t="s">
        <v>120</v>
      </c>
      <c r="J56" s="111" t="s">
        <v>120</v>
      </c>
      <c r="K56" s="111" t="s">
        <v>120</v>
      </c>
      <c r="L56" s="111" t="s">
        <v>120</v>
      </c>
      <c r="M56" s="187" t="s">
        <v>580</v>
      </c>
      <c r="N56" s="115" t="s">
        <v>120</v>
      </c>
      <c r="O56" s="188" t="s">
        <v>92</v>
      </c>
      <c r="P56" s="188" t="s">
        <v>90</v>
      </c>
      <c r="Q56" s="188" t="s">
        <v>90</v>
      </c>
      <c r="R56" s="115">
        <v>1</v>
      </c>
      <c r="S56" s="188">
        <v>2</v>
      </c>
      <c r="T56" s="187" t="s">
        <v>678</v>
      </c>
      <c r="U56" s="187" t="s">
        <v>580</v>
      </c>
      <c r="W56" t="s">
        <v>1370</v>
      </c>
    </row>
    <row r="57" spans="1:23" ht="18" customHeight="1" x14ac:dyDescent="0.25">
      <c r="A57" s="159"/>
      <c r="B57" s="185" t="s">
        <v>580</v>
      </c>
      <c r="C57" s="112">
        <v>92</v>
      </c>
      <c r="D57" s="113">
        <v>-57</v>
      </c>
      <c r="E57" s="114" t="s">
        <v>585</v>
      </c>
      <c r="F57" s="111" t="s">
        <v>582</v>
      </c>
      <c r="G57" s="111" t="s">
        <v>120</v>
      </c>
      <c r="H57" s="111" t="s">
        <v>120</v>
      </c>
      <c r="I57" s="111" t="s">
        <v>120</v>
      </c>
      <c r="J57" s="111" t="s">
        <v>120</v>
      </c>
      <c r="K57" s="111" t="s">
        <v>120</v>
      </c>
      <c r="L57" s="111" t="s">
        <v>120</v>
      </c>
      <c r="M57" s="187" t="s">
        <v>580</v>
      </c>
      <c r="N57" s="115" t="s">
        <v>120</v>
      </c>
      <c r="O57" s="188" t="s">
        <v>93</v>
      </c>
      <c r="P57" s="188" t="s">
        <v>93</v>
      </c>
      <c r="Q57" s="188" t="s">
        <v>93</v>
      </c>
      <c r="R57" s="115">
        <v>2</v>
      </c>
      <c r="S57" s="188">
        <v>2</v>
      </c>
      <c r="T57" s="187" t="s">
        <v>583</v>
      </c>
      <c r="U57" s="187" t="s">
        <v>588</v>
      </c>
      <c r="W57" t="s">
        <v>1370</v>
      </c>
    </row>
    <row r="58" spans="1:23" ht="18" customHeight="1" x14ac:dyDescent="0.25">
      <c r="A58" s="159"/>
      <c r="B58" s="185" t="s">
        <v>580</v>
      </c>
      <c r="C58" s="112">
        <v>0</v>
      </c>
      <c r="D58" s="113">
        <v>0</v>
      </c>
      <c r="E58" s="114" t="s">
        <v>585</v>
      </c>
      <c r="F58" s="111" t="s">
        <v>582</v>
      </c>
      <c r="G58" s="111" t="s">
        <v>120</v>
      </c>
      <c r="H58" s="111" t="s">
        <v>120</v>
      </c>
      <c r="I58" s="111" t="s">
        <v>120</v>
      </c>
      <c r="J58" s="111" t="s">
        <v>120</v>
      </c>
      <c r="K58" s="111" t="s">
        <v>120</v>
      </c>
      <c r="L58" s="111" t="s">
        <v>120</v>
      </c>
      <c r="M58" s="187" t="s">
        <v>580</v>
      </c>
      <c r="N58" s="115" t="s">
        <v>120</v>
      </c>
      <c r="O58" s="188" t="s">
        <v>93</v>
      </c>
      <c r="P58" s="188">
        <v>4</v>
      </c>
      <c r="Q58" s="188">
        <v>4</v>
      </c>
      <c r="R58" s="115">
        <v>2</v>
      </c>
      <c r="S58" s="188">
        <v>2</v>
      </c>
      <c r="T58" s="187" t="s">
        <v>583</v>
      </c>
      <c r="U58" s="187" t="s">
        <v>114</v>
      </c>
      <c r="W58" t="s">
        <v>1370</v>
      </c>
    </row>
    <row r="59" spans="1:23" ht="18" customHeight="1" x14ac:dyDescent="0.25">
      <c r="A59" s="159"/>
      <c r="B59" s="185" t="s">
        <v>580</v>
      </c>
      <c r="C59" s="112">
        <v>122</v>
      </c>
      <c r="D59" s="113">
        <v>0</v>
      </c>
      <c r="E59" s="114" t="s">
        <v>585</v>
      </c>
      <c r="F59" s="111" t="s">
        <v>582</v>
      </c>
      <c r="G59" s="111" t="s">
        <v>120</v>
      </c>
      <c r="H59" s="111" t="s">
        <v>573</v>
      </c>
      <c r="I59" s="111" t="s">
        <v>120</v>
      </c>
      <c r="J59" s="111" t="s">
        <v>120</v>
      </c>
      <c r="K59" s="111" t="s">
        <v>120</v>
      </c>
      <c r="L59" s="111" t="s">
        <v>120</v>
      </c>
      <c r="M59" s="187">
        <v>2</v>
      </c>
      <c r="N59" s="115" t="s">
        <v>120</v>
      </c>
      <c r="O59" s="188" t="s">
        <v>90</v>
      </c>
      <c r="P59" s="188" t="s">
        <v>90</v>
      </c>
      <c r="Q59" s="188" t="s">
        <v>90</v>
      </c>
      <c r="R59" s="115">
        <v>2</v>
      </c>
      <c r="S59" s="188">
        <v>2</v>
      </c>
      <c r="T59" s="187" t="s">
        <v>583</v>
      </c>
      <c r="U59" s="187" t="s">
        <v>631</v>
      </c>
      <c r="W59" t="s">
        <v>1370</v>
      </c>
    </row>
    <row r="60" spans="1:23" ht="18" customHeight="1" x14ac:dyDescent="0.25">
      <c r="A60" s="159"/>
      <c r="B60" s="185" t="s">
        <v>580</v>
      </c>
      <c r="C60" s="112">
        <v>184</v>
      </c>
      <c r="D60" s="113">
        <v>-87</v>
      </c>
      <c r="E60" s="114" t="s">
        <v>585</v>
      </c>
      <c r="F60" s="111" t="s">
        <v>582</v>
      </c>
      <c r="G60" s="111" t="s">
        <v>120</v>
      </c>
      <c r="H60" s="111" t="s">
        <v>120</v>
      </c>
      <c r="I60" s="111" t="s">
        <v>120</v>
      </c>
      <c r="J60" s="111" t="s">
        <v>120</v>
      </c>
      <c r="K60" s="111" t="s">
        <v>120</v>
      </c>
      <c r="L60" s="111" t="s">
        <v>120</v>
      </c>
      <c r="M60" s="187" t="s">
        <v>580</v>
      </c>
      <c r="N60" s="115" t="s">
        <v>120</v>
      </c>
      <c r="O60" s="188" t="s">
        <v>90</v>
      </c>
      <c r="P60" s="188">
        <v>4</v>
      </c>
      <c r="Q60" s="188">
        <v>4</v>
      </c>
      <c r="R60" s="115">
        <v>2</v>
      </c>
      <c r="S60" s="188">
        <v>2</v>
      </c>
      <c r="T60" s="187" t="s">
        <v>583</v>
      </c>
      <c r="U60" s="187" t="s">
        <v>588</v>
      </c>
      <c r="W60" t="s">
        <v>1370</v>
      </c>
    </row>
    <row r="61" spans="1:23" ht="18" customHeight="1" x14ac:dyDescent="0.25">
      <c r="A61" s="159"/>
      <c r="B61" s="185" t="s">
        <v>580</v>
      </c>
      <c r="C61" s="112">
        <v>0</v>
      </c>
      <c r="D61" s="113">
        <v>-68</v>
      </c>
      <c r="E61" s="114" t="s">
        <v>585</v>
      </c>
      <c r="F61" s="111" t="s">
        <v>582</v>
      </c>
      <c r="G61" s="111" t="s">
        <v>120</v>
      </c>
      <c r="H61" s="111" t="s">
        <v>120</v>
      </c>
      <c r="I61" s="111" t="s">
        <v>120</v>
      </c>
      <c r="J61" s="111" t="s">
        <v>120</v>
      </c>
      <c r="K61" s="111" t="s">
        <v>120</v>
      </c>
      <c r="L61" s="111" t="s">
        <v>120</v>
      </c>
      <c r="M61" s="187" t="s">
        <v>580</v>
      </c>
      <c r="N61" s="115" t="s">
        <v>120</v>
      </c>
      <c r="O61" s="188">
        <v>5</v>
      </c>
      <c r="P61" s="188" t="s">
        <v>92</v>
      </c>
      <c r="Q61" s="188" t="s">
        <v>92</v>
      </c>
      <c r="R61" s="115">
        <v>2</v>
      </c>
      <c r="S61" s="188">
        <v>2</v>
      </c>
      <c r="T61" s="187" t="s">
        <v>583</v>
      </c>
      <c r="U61" s="187" t="s">
        <v>588</v>
      </c>
      <c r="W61" t="s">
        <v>1370</v>
      </c>
    </row>
    <row r="62" spans="1:23" ht="18" customHeight="1" x14ac:dyDescent="0.25">
      <c r="A62" s="159"/>
      <c r="B62" s="185" t="s">
        <v>580</v>
      </c>
      <c r="C62" s="112">
        <v>0</v>
      </c>
      <c r="D62" s="113">
        <v>-14</v>
      </c>
      <c r="E62" s="114" t="s">
        <v>581</v>
      </c>
      <c r="F62" s="111" t="s">
        <v>582</v>
      </c>
      <c r="G62" s="111" t="s">
        <v>120</v>
      </c>
      <c r="H62" s="111" t="s">
        <v>120</v>
      </c>
      <c r="I62" s="111" t="s">
        <v>120</v>
      </c>
      <c r="J62" s="111" t="s">
        <v>120</v>
      </c>
      <c r="K62" s="111" t="s">
        <v>120</v>
      </c>
      <c r="L62" s="111" t="s">
        <v>120</v>
      </c>
      <c r="M62" s="187" t="s">
        <v>580</v>
      </c>
      <c r="N62" s="115" t="s">
        <v>120</v>
      </c>
      <c r="O62" s="188" t="s">
        <v>93</v>
      </c>
      <c r="P62" s="188" t="s">
        <v>92</v>
      </c>
      <c r="Q62" s="188" t="s">
        <v>92</v>
      </c>
      <c r="R62" s="115">
        <v>1</v>
      </c>
      <c r="S62" s="188">
        <v>1</v>
      </c>
      <c r="T62" s="187" t="s">
        <v>583</v>
      </c>
      <c r="U62" s="187" t="s">
        <v>580</v>
      </c>
      <c r="W62" t="s">
        <v>1370</v>
      </c>
    </row>
    <row r="63" spans="1:23" ht="18" customHeight="1" x14ac:dyDescent="0.25">
      <c r="A63" s="159"/>
      <c r="B63" s="185" t="s">
        <v>580</v>
      </c>
      <c r="C63" s="112">
        <v>245</v>
      </c>
      <c r="D63" s="113">
        <v>0</v>
      </c>
      <c r="E63" s="114" t="s">
        <v>585</v>
      </c>
      <c r="F63" s="111" t="s">
        <v>582</v>
      </c>
      <c r="G63" s="111" t="s">
        <v>120</v>
      </c>
      <c r="H63" s="111" t="s">
        <v>120</v>
      </c>
      <c r="I63" s="111" t="s">
        <v>120</v>
      </c>
      <c r="J63" s="111" t="s">
        <v>120</v>
      </c>
      <c r="K63" s="111" t="s">
        <v>120</v>
      </c>
      <c r="L63" s="111" t="s">
        <v>120</v>
      </c>
      <c r="M63" s="187" t="s">
        <v>580</v>
      </c>
      <c r="N63" s="115" t="s">
        <v>120</v>
      </c>
      <c r="O63" s="188">
        <v>5</v>
      </c>
      <c r="P63" s="188" t="s">
        <v>94</v>
      </c>
      <c r="Q63" s="188" t="s">
        <v>94</v>
      </c>
      <c r="R63" s="115">
        <v>2</v>
      </c>
      <c r="S63" s="188">
        <v>2</v>
      </c>
      <c r="T63" s="187" t="s">
        <v>583</v>
      </c>
      <c r="U63" s="187" t="s">
        <v>114</v>
      </c>
      <c r="W63" t="s">
        <v>1370</v>
      </c>
    </row>
    <row r="64" spans="1:23" ht="18" customHeight="1" x14ac:dyDescent="0.25">
      <c r="A64" s="159"/>
      <c r="B64" s="185" t="s">
        <v>580</v>
      </c>
      <c r="C64" s="112">
        <v>0</v>
      </c>
      <c r="D64" s="113">
        <v>0</v>
      </c>
      <c r="E64" s="114" t="s">
        <v>585</v>
      </c>
      <c r="F64" s="111" t="s">
        <v>582</v>
      </c>
      <c r="G64" s="111" t="s">
        <v>120</v>
      </c>
      <c r="H64" s="111" t="s">
        <v>120</v>
      </c>
      <c r="I64" s="111" t="s">
        <v>120</v>
      </c>
      <c r="J64" s="111" t="s">
        <v>120</v>
      </c>
      <c r="K64" s="111" t="s">
        <v>120</v>
      </c>
      <c r="L64" s="111" t="s">
        <v>120</v>
      </c>
      <c r="M64" s="187" t="s">
        <v>580</v>
      </c>
      <c r="N64" s="115" t="s">
        <v>120</v>
      </c>
      <c r="O64" s="188" t="s">
        <v>90</v>
      </c>
      <c r="P64" s="188" t="s">
        <v>92</v>
      </c>
      <c r="Q64" s="188" t="s">
        <v>92</v>
      </c>
      <c r="R64" s="115">
        <v>2</v>
      </c>
      <c r="S64" s="188">
        <v>2</v>
      </c>
      <c r="T64" s="187" t="s">
        <v>583</v>
      </c>
      <c r="U64" s="187" t="s">
        <v>114</v>
      </c>
      <c r="W64" t="s">
        <v>1370</v>
      </c>
    </row>
    <row r="65" spans="1:23" ht="18" customHeight="1" x14ac:dyDescent="0.25">
      <c r="A65" s="159"/>
      <c r="B65" s="185" t="s">
        <v>580</v>
      </c>
      <c r="C65" s="112">
        <v>1</v>
      </c>
      <c r="D65" s="113">
        <v>0</v>
      </c>
      <c r="E65" s="114" t="s">
        <v>585</v>
      </c>
      <c r="F65" s="111" t="s">
        <v>582</v>
      </c>
      <c r="G65" s="111" t="s">
        <v>120</v>
      </c>
      <c r="H65" s="111" t="s">
        <v>120</v>
      </c>
      <c r="I65" s="111" t="s">
        <v>120</v>
      </c>
      <c r="J65" s="111" t="s">
        <v>120</v>
      </c>
      <c r="K65" s="111" t="s">
        <v>120</v>
      </c>
      <c r="L65" s="111" t="s">
        <v>120</v>
      </c>
      <c r="M65" s="187" t="s">
        <v>580</v>
      </c>
      <c r="N65" s="115" t="s">
        <v>120</v>
      </c>
      <c r="O65" s="188">
        <v>5</v>
      </c>
      <c r="P65" s="188" t="s">
        <v>93</v>
      </c>
      <c r="Q65" s="188" t="s">
        <v>93</v>
      </c>
      <c r="R65" s="115">
        <v>2</v>
      </c>
      <c r="S65" s="188">
        <v>2</v>
      </c>
      <c r="T65" s="187" t="s">
        <v>583</v>
      </c>
      <c r="U65" s="187" t="s">
        <v>114</v>
      </c>
      <c r="W65" t="s">
        <v>1370</v>
      </c>
    </row>
    <row r="66" spans="1:23" ht="18" customHeight="1" x14ac:dyDescent="0.25">
      <c r="A66" s="159"/>
      <c r="B66" s="185" t="s">
        <v>580</v>
      </c>
      <c r="C66" s="112">
        <v>245</v>
      </c>
      <c r="D66" s="113">
        <v>0</v>
      </c>
      <c r="E66" s="114" t="s">
        <v>585</v>
      </c>
      <c r="F66" s="111" t="s">
        <v>582</v>
      </c>
      <c r="G66" s="111" t="s">
        <v>120</v>
      </c>
      <c r="H66" s="111" t="s">
        <v>120</v>
      </c>
      <c r="I66" s="111" t="s">
        <v>120</v>
      </c>
      <c r="J66" s="111" t="s">
        <v>120</v>
      </c>
      <c r="K66" s="111" t="s">
        <v>120</v>
      </c>
      <c r="L66" s="111" t="s">
        <v>120</v>
      </c>
      <c r="M66" s="187" t="s">
        <v>580</v>
      </c>
      <c r="N66" s="115" t="s">
        <v>120</v>
      </c>
      <c r="O66" s="188" t="s">
        <v>90</v>
      </c>
      <c r="P66" s="188" t="s">
        <v>90</v>
      </c>
      <c r="Q66" s="188" t="s">
        <v>90</v>
      </c>
      <c r="R66" s="115">
        <v>2</v>
      </c>
      <c r="S66" s="188">
        <v>2</v>
      </c>
      <c r="T66" s="187" t="s">
        <v>583</v>
      </c>
      <c r="U66" s="187" t="s">
        <v>114</v>
      </c>
      <c r="W66" t="s">
        <v>1370</v>
      </c>
    </row>
    <row r="67" spans="1:23" ht="18" customHeight="1" x14ac:dyDescent="0.25">
      <c r="A67" s="159"/>
      <c r="B67" s="185" t="s">
        <v>580</v>
      </c>
      <c r="C67" s="112">
        <v>15</v>
      </c>
      <c r="D67" s="113">
        <v>0</v>
      </c>
      <c r="E67" s="114" t="s">
        <v>585</v>
      </c>
      <c r="F67" s="111" t="s">
        <v>582</v>
      </c>
      <c r="G67" s="111" t="s">
        <v>120</v>
      </c>
      <c r="H67" s="111" t="s">
        <v>120</v>
      </c>
      <c r="I67" s="111" t="s">
        <v>120</v>
      </c>
      <c r="J67" s="111" t="s">
        <v>120</v>
      </c>
      <c r="K67" s="111" t="s">
        <v>120</v>
      </c>
      <c r="L67" s="111" t="s">
        <v>120</v>
      </c>
      <c r="M67" s="187" t="s">
        <v>580</v>
      </c>
      <c r="N67" s="115" t="s">
        <v>120</v>
      </c>
      <c r="O67" s="188" t="s">
        <v>95</v>
      </c>
      <c r="P67" s="188">
        <v>4</v>
      </c>
      <c r="Q67" s="188">
        <v>4</v>
      </c>
      <c r="R67" s="115">
        <v>2</v>
      </c>
      <c r="S67" s="188">
        <v>2</v>
      </c>
      <c r="T67" s="187" t="s">
        <v>583</v>
      </c>
      <c r="U67" s="187" t="s">
        <v>114</v>
      </c>
      <c r="W67" t="s">
        <v>1370</v>
      </c>
    </row>
    <row r="68" spans="1:23" ht="18" customHeight="1" x14ac:dyDescent="0.25">
      <c r="A68" s="159"/>
      <c r="B68" s="185" t="s">
        <v>580</v>
      </c>
      <c r="C68" s="112">
        <v>122</v>
      </c>
      <c r="D68" s="113">
        <v>0</v>
      </c>
      <c r="E68" s="114" t="s">
        <v>585</v>
      </c>
      <c r="F68" s="111" t="s">
        <v>582</v>
      </c>
      <c r="G68" s="111" t="s">
        <v>120</v>
      </c>
      <c r="H68" s="111" t="s">
        <v>120</v>
      </c>
      <c r="I68" s="111" t="s">
        <v>120</v>
      </c>
      <c r="J68" s="111" t="s">
        <v>120</v>
      </c>
      <c r="K68" s="111" t="s">
        <v>120</v>
      </c>
      <c r="L68" s="111" t="s">
        <v>120</v>
      </c>
      <c r="M68" s="187" t="s">
        <v>580</v>
      </c>
      <c r="N68" s="115" t="s">
        <v>120</v>
      </c>
      <c r="O68" s="188">
        <v>4</v>
      </c>
      <c r="P68" s="188">
        <v>4</v>
      </c>
      <c r="Q68" s="188">
        <v>4</v>
      </c>
      <c r="R68" s="115">
        <v>2</v>
      </c>
      <c r="S68" s="188">
        <v>2</v>
      </c>
      <c r="T68" s="187" t="s">
        <v>583</v>
      </c>
      <c r="U68" s="187" t="s">
        <v>114</v>
      </c>
      <c r="W68" t="s">
        <v>1370</v>
      </c>
    </row>
    <row r="69" spans="1:23" ht="18" customHeight="1" x14ac:dyDescent="0.25">
      <c r="A69" s="159"/>
      <c r="B69" s="185" t="s">
        <v>580</v>
      </c>
      <c r="C69" s="112">
        <v>152</v>
      </c>
      <c r="D69" s="113">
        <v>0</v>
      </c>
      <c r="E69" s="114" t="s">
        <v>585</v>
      </c>
      <c r="F69" s="111" t="s">
        <v>582</v>
      </c>
      <c r="G69" s="111" t="s">
        <v>120</v>
      </c>
      <c r="H69" s="111" t="s">
        <v>120</v>
      </c>
      <c r="I69" s="111" t="s">
        <v>120</v>
      </c>
      <c r="J69" s="111" t="s">
        <v>120</v>
      </c>
      <c r="K69" s="111" t="s">
        <v>120</v>
      </c>
      <c r="L69" s="111" t="s">
        <v>120</v>
      </c>
      <c r="M69" s="187" t="s">
        <v>580</v>
      </c>
      <c r="N69" s="115" t="s">
        <v>120</v>
      </c>
      <c r="O69" s="188">
        <v>5</v>
      </c>
      <c r="P69" s="188" t="s">
        <v>92</v>
      </c>
      <c r="Q69" s="188" t="s">
        <v>92</v>
      </c>
      <c r="R69" s="115">
        <v>2</v>
      </c>
      <c r="S69" s="188">
        <v>2</v>
      </c>
      <c r="T69" s="187" t="s">
        <v>583</v>
      </c>
      <c r="U69" s="187" t="s">
        <v>114</v>
      </c>
      <c r="W69" t="s">
        <v>1370</v>
      </c>
    </row>
    <row r="70" spans="1:23" ht="18" customHeight="1" x14ac:dyDescent="0.25">
      <c r="A70" s="159"/>
      <c r="B70" s="185" t="s">
        <v>580</v>
      </c>
      <c r="C70" s="112">
        <v>0</v>
      </c>
      <c r="D70" s="113">
        <v>0</v>
      </c>
      <c r="E70" s="114" t="s">
        <v>585</v>
      </c>
      <c r="F70" s="111" t="s">
        <v>582</v>
      </c>
      <c r="G70" s="111" t="s">
        <v>120</v>
      </c>
      <c r="H70" s="111" t="s">
        <v>120</v>
      </c>
      <c r="I70" s="111" t="s">
        <v>120</v>
      </c>
      <c r="J70" s="111" t="s">
        <v>120</v>
      </c>
      <c r="K70" s="111" t="s">
        <v>120</v>
      </c>
      <c r="L70" s="111" t="s">
        <v>120</v>
      </c>
      <c r="M70" s="187" t="s">
        <v>580</v>
      </c>
      <c r="N70" s="115" t="s">
        <v>120</v>
      </c>
      <c r="O70" s="188">
        <v>4</v>
      </c>
      <c r="P70" s="188">
        <v>4</v>
      </c>
      <c r="Q70" s="188">
        <v>4</v>
      </c>
      <c r="R70" s="115">
        <v>2</v>
      </c>
      <c r="S70" s="188">
        <v>2</v>
      </c>
      <c r="T70" s="187" t="s">
        <v>583</v>
      </c>
      <c r="U70" s="187" t="s">
        <v>114</v>
      </c>
      <c r="W70" t="s">
        <v>1370</v>
      </c>
    </row>
    <row r="71" spans="1:23" ht="18" customHeight="1" x14ac:dyDescent="0.25">
      <c r="A71" s="159"/>
      <c r="B71" s="185" t="s">
        <v>580</v>
      </c>
      <c r="C71" s="112">
        <v>32</v>
      </c>
      <c r="D71" s="113">
        <v>0</v>
      </c>
      <c r="E71" s="114" t="s">
        <v>585</v>
      </c>
      <c r="F71" s="111" t="s">
        <v>582</v>
      </c>
      <c r="G71" s="111" t="s">
        <v>120</v>
      </c>
      <c r="H71" s="111" t="s">
        <v>120</v>
      </c>
      <c r="I71" s="111" t="s">
        <v>120</v>
      </c>
      <c r="J71" s="111" t="s">
        <v>120</v>
      </c>
      <c r="K71" s="111" t="s">
        <v>120</v>
      </c>
      <c r="L71" s="111" t="s">
        <v>120</v>
      </c>
      <c r="M71" s="187" t="s">
        <v>580</v>
      </c>
      <c r="N71" s="115" t="s">
        <v>120</v>
      </c>
      <c r="O71" s="188">
        <v>4</v>
      </c>
      <c r="P71" s="188" t="s">
        <v>92</v>
      </c>
      <c r="Q71" s="188" t="s">
        <v>92</v>
      </c>
      <c r="R71" s="115">
        <v>2</v>
      </c>
      <c r="S71" s="188">
        <v>2</v>
      </c>
      <c r="T71" s="187" t="s">
        <v>583</v>
      </c>
      <c r="U71" s="187" t="s">
        <v>114</v>
      </c>
      <c r="W71" t="s">
        <v>1370</v>
      </c>
    </row>
    <row r="72" spans="1:23" ht="18" customHeight="1" x14ac:dyDescent="0.25">
      <c r="A72" s="159"/>
      <c r="B72" s="185" t="s">
        <v>580</v>
      </c>
      <c r="C72" s="112">
        <v>275</v>
      </c>
      <c r="D72" s="113">
        <v>0</v>
      </c>
      <c r="E72" s="114" t="s">
        <v>581</v>
      </c>
      <c r="F72" s="111" t="s">
        <v>582</v>
      </c>
      <c r="G72" s="111" t="s">
        <v>120</v>
      </c>
      <c r="H72" s="111" t="s">
        <v>120</v>
      </c>
      <c r="I72" s="111" t="s">
        <v>120</v>
      </c>
      <c r="J72" s="111" t="s">
        <v>120</v>
      </c>
      <c r="K72" s="111" t="s">
        <v>120</v>
      </c>
      <c r="L72" s="111" t="s">
        <v>120</v>
      </c>
      <c r="M72" s="187" t="s">
        <v>580</v>
      </c>
      <c r="N72" s="115" t="s">
        <v>120</v>
      </c>
      <c r="O72" s="188" t="s">
        <v>96</v>
      </c>
      <c r="P72" s="188" t="s">
        <v>96</v>
      </c>
      <c r="Q72" s="188" t="s">
        <v>96</v>
      </c>
      <c r="R72" s="115">
        <v>1</v>
      </c>
      <c r="S72" s="188">
        <v>1</v>
      </c>
      <c r="T72" s="187" t="s">
        <v>583</v>
      </c>
      <c r="U72" s="187" t="s">
        <v>580</v>
      </c>
      <c r="W72" t="s">
        <v>1370</v>
      </c>
    </row>
    <row r="73" spans="1:23" ht="18" customHeight="1" x14ac:dyDescent="0.25">
      <c r="A73" s="159"/>
      <c r="B73" s="185" t="s">
        <v>580</v>
      </c>
      <c r="C73" s="112">
        <v>0</v>
      </c>
      <c r="D73" s="113">
        <v>0</v>
      </c>
      <c r="E73" s="114" t="s">
        <v>585</v>
      </c>
      <c r="F73" s="111" t="s">
        <v>582</v>
      </c>
      <c r="G73" s="111" t="s">
        <v>120</v>
      </c>
      <c r="H73" s="111" t="s">
        <v>120</v>
      </c>
      <c r="I73" s="111" t="s">
        <v>120</v>
      </c>
      <c r="J73" s="111" t="s">
        <v>120</v>
      </c>
      <c r="K73" s="111" t="s">
        <v>120</v>
      </c>
      <c r="L73" s="111" t="s">
        <v>120</v>
      </c>
      <c r="M73" s="187" t="s">
        <v>580</v>
      </c>
      <c r="N73" s="115" t="s">
        <v>120</v>
      </c>
      <c r="O73" s="188">
        <v>5</v>
      </c>
      <c r="P73" s="188">
        <v>4</v>
      </c>
      <c r="Q73" s="188">
        <v>4</v>
      </c>
      <c r="R73" s="115">
        <v>2</v>
      </c>
      <c r="S73" s="188">
        <v>2</v>
      </c>
      <c r="T73" s="187" t="s">
        <v>583</v>
      </c>
      <c r="U73" s="187" t="s">
        <v>114</v>
      </c>
      <c r="W73" t="s">
        <v>1370</v>
      </c>
    </row>
    <row r="74" spans="1:23" ht="18" customHeight="1" x14ac:dyDescent="0.25">
      <c r="A74" s="159"/>
      <c r="B74" s="185" t="s">
        <v>580</v>
      </c>
      <c r="C74" s="112">
        <v>15</v>
      </c>
      <c r="D74" s="113">
        <v>0</v>
      </c>
      <c r="E74" s="114" t="s">
        <v>585</v>
      </c>
      <c r="F74" s="111" t="s">
        <v>582</v>
      </c>
      <c r="G74" s="111" t="s">
        <v>120</v>
      </c>
      <c r="H74" s="111" t="s">
        <v>120</v>
      </c>
      <c r="I74" s="111" t="s">
        <v>120</v>
      </c>
      <c r="J74" s="111" t="s">
        <v>120</v>
      </c>
      <c r="K74" s="111" t="s">
        <v>120</v>
      </c>
      <c r="L74" s="111" t="s">
        <v>120</v>
      </c>
      <c r="M74" s="187" t="s">
        <v>580</v>
      </c>
      <c r="N74" s="115" t="s">
        <v>120</v>
      </c>
      <c r="O74" s="188" t="s">
        <v>90</v>
      </c>
      <c r="P74" s="188" t="s">
        <v>89</v>
      </c>
      <c r="Q74" s="188" t="s">
        <v>89</v>
      </c>
      <c r="R74" s="115">
        <v>2</v>
      </c>
      <c r="S74" s="188">
        <v>2</v>
      </c>
      <c r="T74" s="187" t="s">
        <v>583</v>
      </c>
      <c r="U74" s="187" t="s">
        <v>114</v>
      </c>
      <c r="W74" t="s">
        <v>1370</v>
      </c>
    </row>
    <row r="75" spans="1:23" ht="18" customHeight="1" x14ac:dyDescent="0.25">
      <c r="A75" s="159"/>
      <c r="B75" s="185" t="s">
        <v>580</v>
      </c>
      <c r="C75" s="112">
        <v>153</v>
      </c>
      <c r="D75" s="113">
        <v>0</v>
      </c>
      <c r="E75" s="114" t="s">
        <v>581</v>
      </c>
      <c r="F75" s="111" t="s">
        <v>582</v>
      </c>
      <c r="G75" s="111" t="s">
        <v>120</v>
      </c>
      <c r="H75" s="111" t="s">
        <v>120</v>
      </c>
      <c r="I75" s="111" t="s">
        <v>120</v>
      </c>
      <c r="J75" s="111" t="s">
        <v>120</v>
      </c>
      <c r="K75" s="111" t="s">
        <v>120</v>
      </c>
      <c r="L75" s="111" t="s">
        <v>120</v>
      </c>
      <c r="M75" s="187" t="s">
        <v>580</v>
      </c>
      <c r="N75" s="115" t="s">
        <v>120</v>
      </c>
      <c r="O75" s="188" t="s">
        <v>96</v>
      </c>
      <c r="P75" s="188" t="s">
        <v>96</v>
      </c>
      <c r="Q75" s="188" t="s">
        <v>96</v>
      </c>
      <c r="R75" s="115">
        <v>1</v>
      </c>
      <c r="S75" s="188">
        <v>1</v>
      </c>
      <c r="T75" s="187" t="s">
        <v>583</v>
      </c>
      <c r="U75" s="187" t="s">
        <v>580</v>
      </c>
      <c r="W75" t="s">
        <v>1370</v>
      </c>
    </row>
    <row r="76" spans="1:23" ht="18" customHeight="1" x14ac:dyDescent="0.25">
      <c r="A76" s="159"/>
      <c r="B76" s="185" t="s">
        <v>580</v>
      </c>
      <c r="C76" s="112">
        <v>1212</v>
      </c>
      <c r="D76" s="113">
        <v>0</v>
      </c>
      <c r="E76" s="114" t="s">
        <v>585</v>
      </c>
      <c r="F76" s="111" t="s">
        <v>582</v>
      </c>
      <c r="G76" s="111" t="s">
        <v>120</v>
      </c>
      <c r="H76" s="111" t="s">
        <v>120</v>
      </c>
      <c r="I76" s="111" t="s">
        <v>120</v>
      </c>
      <c r="J76" s="111" t="s">
        <v>120</v>
      </c>
      <c r="K76" s="111" t="s">
        <v>120</v>
      </c>
      <c r="L76" s="111" t="s">
        <v>120</v>
      </c>
      <c r="M76" s="187" t="s">
        <v>580</v>
      </c>
      <c r="N76" s="115" t="s">
        <v>120</v>
      </c>
      <c r="O76" s="188" t="s">
        <v>89</v>
      </c>
      <c r="P76" s="188" t="s">
        <v>90</v>
      </c>
      <c r="Q76" s="188" t="s">
        <v>90</v>
      </c>
      <c r="R76" s="115">
        <v>2</v>
      </c>
      <c r="S76" s="188">
        <v>2</v>
      </c>
      <c r="T76" s="187" t="s">
        <v>583</v>
      </c>
      <c r="U76" s="187" t="s">
        <v>114</v>
      </c>
      <c r="W76" t="s">
        <v>1370</v>
      </c>
    </row>
    <row r="77" spans="1:23" ht="18" customHeight="1" x14ac:dyDescent="0.25">
      <c r="A77" s="159"/>
      <c r="B77" s="185" t="s">
        <v>580</v>
      </c>
      <c r="C77" s="112">
        <v>214</v>
      </c>
      <c r="D77" s="113">
        <v>0</v>
      </c>
      <c r="E77" s="114" t="s">
        <v>581</v>
      </c>
      <c r="F77" s="111" t="s">
        <v>582</v>
      </c>
      <c r="G77" s="111" t="s">
        <v>120</v>
      </c>
      <c r="H77" s="111" t="s">
        <v>120</v>
      </c>
      <c r="I77" s="111" t="s">
        <v>120</v>
      </c>
      <c r="J77" s="111" t="s">
        <v>120</v>
      </c>
      <c r="K77" s="111" t="s">
        <v>120</v>
      </c>
      <c r="L77" s="111" t="s">
        <v>120</v>
      </c>
      <c r="M77" s="187" t="s">
        <v>580</v>
      </c>
      <c r="N77" s="115" t="s">
        <v>120</v>
      </c>
      <c r="O77" s="188">
        <v>6</v>
      </c>
      <c r="P77" s="188" t="s">
        <v>96</v>
      </c>
      <c r="Q77" s="188" t="s">
        <v>96</v>
      </c>
      <c r="R77" s="115">
        <v>1</v>
      </c>
      <c r="S77" s="188">
        <v>1</v>
      </c>
      <c r="T77" s="187" t="s">
        <v>583</v>
      </c>
      <c r="U77" s="187" t="s">
        <v>580</v>
      </c>
      <c r="W77" t="s">
        <v>1370</v>
      </c>
    </row>
    <row r="78" spans="1:23" ht="18" customHeight="1" x14ac:dyDescent="0.25">
      <c r="A78" s="159"/>
      <c r="B78" s="185" t="s">
        <v>580</v>
      </c>
      <c r="C78" s="112">
        <v>153</v>
      </c>
      <c r="D78" s="113">
        <v>0</v>
      </c>
      <c r="E78" s="114" t="s">
        <v>581</v>
      </c>
      <c r="F78" s="111" t="s">
        <v>582</v>
      </c>
      <c r="G78" s="111" t="s">
        <v>120</v>
      </c>
      <c r="H78" s="111" t="s">
        <v>573</v>
      </c>
      <c r="I78" s="111" t="s">
        <v>120</v>
      </c>
      <c r="J78" s="111" t="s">
        <v>120</v>
      </c>
      <c r="K78" s="111" t="s">
        <v>120</v>
      </c>
      <c r="L78" s="111" t="s">
        <v>120</v>
      </c>
      <c r="M78" s="187" t="s">
        <v>580</v>
      </c>
      <c r="N78" s="115" t="s">
        <v>120</v>
      </c>
      <c r="O78" s="188" t="s">
        <v>96</v>
      </c>
      <c r="P78" s="188" t="s">
        <v>96</v>
      </c>
      <c r="Q78" s="188" t="s">
        <v>96</v>
      </c>
      <c r="R78" s="115">
        <v>2</v>
      </c>
      <c r="S78" s="188">
        <v>2</v>
      </c>
      <c r="T78" s="187" t="s">
        <v>583</v>
      </c>
      <c r="U78" s="187" t="s">
        <v>144</v>
      </c>
      <c r="W78" t="s">
        <v>1370</v>
      </c>
    </row>
    <row r="79" spans="1:23" ht="18" customHeight="1" x14ac:dyDescent="0.25">
      <c r="A79" s="159"/>
      <c r="B79" s="185" t="s">
        <v>580</v>
      </c>
      <c r="C79" s="112">
        <v>61</v>
      </c>
      <c r="D79" s="113">
        <v>-56</v>
      </c>
      <c r="E79" s="114" t="s">
        <v>585</v>
      </c>
      <c r="F79" s="111" t="s">
        <v>582</v>
      </c>
      <c r="G79" s="111" t="s">
        <v>120</v>
      </c>
      <c r="H79" s="111" t="s">
        <v>120</v>
      </c>
      <c r="I79" s="111" t="s">
        <v>120</v>
      </c>
      <c r="J79" s="111" t="s">
        <v>120</v>
      </c>
      <c r="K79" s="111" t="s">
        <v>120</v>
      </c>
      <c r="L79" s="111" t="s">
        <v>120</v>
      </c>
      <c r="M79" s="187" t="s">
        <v>580</v>
      </c>
      <c r="N79" s="115" t="s">
        <v>120</v>
      </c>
      <c r="O79" s="188" t="s">
        <v>93</v>
      </c>
      <c r="P79" s="188" t="s">
        <v>93</v>
      </c>
      <c r="Q79" s="188" t="s">
        <v>93</v>
      </c>
      <c r="R79" s="115">
        <v>2</v>
      </c>
      <c r="S79" s="188">
        <v>2</v>
      </c>
      <c r="T79" s="187" t="s">
        <v>583</v>
      </c>
      <c r="U79" s="187" t="s">
        <v>588</v>
      </c>
      <c r="W79" t="s">
        <v>1370</v>
      </c>
    </row>
    <row r="80" spans="1:23" ht="18" customHeight="1" x14ac:dyDescent="0.25">
      <c r="A80" s="159"/>
      <c r="B80" s="185">
        <v>41082</v>
      </c>
      <c r="C80" s="112">
        <v>-3570</v>
      </c>
      <c r="D80" s="113">
        <v>-4814</v>
      </c>
      <c r="E80" s="114" t="s">
        <v>585</v>
      </c>
      <c r="F80" s="111" t="s">
        <v>582</v>
      </c>
      <c r="G80" s="111" t="s">
        <v>120</v>
      </c>
      <c r="H80" s="111" t="s">
        <v>120</v>
      </c>
      <c r="I80" s="111" t="s">
        <v>120</v>
      </c>
      <c r="J80" s="111" t="s">
        <v>120</v>
      </c>
      <c r="K80" s="111" t="s">
        <v>120</v>
      </c>
      <c r="L80" s="111" t="s">
        <v>120</v>
      </c>
      <c r="M80" s="187" t="s">
        <v>580</v>
      </c>
      <c r="N80" s="115" t="s">
        <v>120</v>
      </c>
      <c r="O80" s="188">
        <v>10</v>
      </c>
      <c r="P80" s="188">
        <v>10</v>
      </c>
      <c r="Q80" s="188">
        <v>10</v>
      </c>
      <c r="R80" s="115">
        <v>3</v>
      </c>
      <c r="S80" s="188">
        <v>3</v>
      </c>
      <c r="T80" s="187" t="s">
        <v>583</v>
      </c>
      <c r="U80" s="187" t="s">
        <v>112</v>
      </c>
      <c r="W80" t="s">
        <v>1370</v>
      </c>
    </row>
    <row r="81" spans="1:23" ht="18" customHeight="1" x14ac:dyDescent="0.25">
      <c r="A81" s="159"/>
      <c r="B81" s="185" t="s">
        <v>580</v>
      </c>
      <c r="C81" s="112">
        <v>31</v>
      </c>
      <c r="D81" s="113">
        <v>-12</v>
      </c>
      <c r="E81" s="114" t="s">
        <v>585</v>
      </c>
      <c r="F81" s="111" t="s">
        <v>582</v>
      </c>
      <c r="G81" s="111" t="s">
        <v>120</v>
      </c>
      <c r="H81" s="111" t="s">
        <v>120</v>
      </c>
      <c r="I81" s="111" t="s">
        <v>120</v>
      </c>
      <c r="J81" s="111" t="s">
        <v>120</v>
      </c>
      <c r="K81" s="111" t="s">
        <v>120</v>
      </c>
      <c r="L81" s="111" t="s">
        <v>120</v>
      </c>
      <c r="M81" s="187">
        <v>2</v>
      </c>
      <c r="N81" s="115" t="s">
        <v>120</v>
      </c>
      <c r="O81" s="188" t="s">
        <v>87</v>
      </c>
      <c r="P81" s="188" t="s">
        <v>89</v>
      </c>
      <c r="Q81" s="188" t="s">
        <v>89</v>
      </c>
      <c r="R81" s="115">
        <v>2</v>
      </c>
      <c r="S81" s="188">
        <v>2</v>
      </c>
      <c r="T81" s="187" t="s">
        <v>583</v>
      </c>
      <c r="U81" s="187" t="s">
        <v>114</v>
      </c>
      <c r="W81" t="s">
        <v>1370</v>
      </c>
    </row>
    <row r="82" spans="1:23" ht="18" customHeight="1" x14ac:dyDescent="0.25">
      <c r="A82" s="159"/>
      <c r="B82" s="185" t="s">
        <v>580</v>
      </c>
      <c r="C82" s="112">
        <v>0</v>
      </c>
      <c r="D82" s="113">
        <v>0</v>
      </c>
      <c r="E82" s="114" t="s">
        <v>585</v>
      </c>
      <c r="F82" s="111" t="s">
        <v>582</v>
      </c>
      <c r="G82" s="111" t="s">
        <v>120</v>
      </c>
      <c r="H82" s="111" t="s">
        <v>120</v>
      </c>
      <c r="I82" s="111" t="s">
        <v>120</v>
      </c>
      <c r="J82" s="111" t="s">
        <v>120</v>
      </c>
      <c r="K82" s="111" t="s">
        <v>120</v>
      </c>
      <c r="L82" s="111" t="s">
        <v>120</v>
      </c>
      <c r="M82" s="187" t="s">
        <v>580</v>
      </c>
      <c r="N82" s="115" t="s">
        <v>120</v>
      </c>
      <c r="O82" s="188">
        <v>7</v>
      </c>
      <c r="P82" s="188" t="s">
        <v>96</v>
      </c>
      <c r="Q82" s="188" t="s">
        <v>96</v>
      </c>
      <c r="R82" s="115">
        <v>2</v>
      </c>
      <c r="S82" s="188">
        <v>2</v>
      </c>
      <c r="T82" s="187" t="s">
        <v>583</v>
      </c>
      <c r="U82" s="187" t="s">
        <v>114</v>
      </c>
      <c r="W82" t="s">
        <v>1370</v>
      </c>
    </row>
    <row r="83" spans="1:23" ht="18" customHeight="1" x14ac:dyDescent="0.25">
      <c r="A83" s="159"/>
      <c r="B83" s="185" t="s">
        <v>580</v>
      </c>
      <c r="C83" s="112">
        <v>154</v>
      </c>
      <c r="D83" s="113">
        <v>0</v>
      </c>
      <c r="E83" s="114" t="s">
        <v>585</v>
      </c>
      <c r="F83" s="111" t="s">
        <v>582</v>
      </c>
      <c r="G83" s="111" t="s">
        <v>120</v>
      </c>
      <c r="H83" s="111" t="s">
        <v>120</v>
      </c>
      <c r="I83" s="111" t="s">
        <v>120</v>
      </c>
      <c r="J83" s="111" t="s">
        <v>120</v>
      </c>
      <c r="K83" s="111" t="s">
        <v>120</v>
      </c>
      <c r="L83" s="111" t="s">
        <v>120</v>
      </c>
      <c r="M83" s="187" t="s">
        <v>580</v>
      </c>
      <c r="N83" s="115" t="s">
        <v>120</v>
      </c>
      <c r="O83" s="188">
        <v>4</v>
      </c>
      <c r="P83" s="188" t="s">
        <v>89</v>
      </c>
      <c r="Q83" s="188" t="s">
        <v>89</v>
      </c>
      <c r="R83" s="115">
        <v>2</v>
      </c>
      <c r="S83" s="188">
        <v>2</v>
      </c>
      <c r="T83" s="187" t="s">
        <v>583</v>
      </c>
      <c r="U83" s="187" t="s">
        <v>114</v>
      </c>
      <c r="W83" t="s">
        <v>1370</v>
      </c>
    </row>
    <row r="84" spans="1:23" ht="18" customHeight="1" x14ac:dyDescent="0.25">
      <c r="A84" s="159"/>
      <c r="B84" s="185" t="s">
        <v>580</v>
      </c>
      <c r="C84" s="112">
        <v>233</v>
      </c>
      <c r="D84" s="113">
        <v>0</v>
      </c>
      <c r="E84" s="114" t="s">
        <v>585</v>
      </c>
      <c r="F84" s="111" t="s">
        <v>582</v>
      </c>
      <c r="G84" s="111" t="s">
        <v>120</v>
      </c>
      <c r="H84" s="111" t="s">
        <v>120</v>
      </c>
      <c r="I84" s="111" t="s">
        <v>120</v>
      </c>
      <c r="J84" s="111" t="s">
        <v>120</v>
      </c>
      <c r="K84" s="111" t="s">
        <v>120</v>
      </c>
      <c r="L84" s="111" t="s">
        <v>120</v>
      </c>
      <c r="M84" s="187" t="s">
        <v>580</v>
      </c>
      <c r="N84" s="115" t="s">
        <v>120</v>
      </c>
      <c r="O84" s="188" t="s">
        <v>90</v>
      </c>
      <c r="P84" s="188" t="s">
        <v>90</v>
      </c>
      <c r="Q84" s="188" t="s">
        <v>90</v>
      </c>
      <c r="R84" s="115">
        <v>2</v>
      </c>
      <c r="S84" s="188">
        <v>2</v>
      </c>
      <c r="T84" s="187" t="s">
        <v>583</v>
      </c>
      <c r="U84" s="187" t="s">
        <v>114</v>
      </c>
      <c r="W84" t="s">
        <v>1370</v>
      </c>
    </row>
    <row r="85" spans="1:23" ht="18" customHeight="1" x14ac:dyDescent="0.25">
      <c r="A85" s="159"/>
      <c r="B85" s="185" t="s">
        <v>580</v>
      </c>
      <c r="C85" s="112">
        <v>203</v>
      </c>
      <c r="D85" s="113">
        <v>-9</v>
      </c>
      <c r="E85" s="114" t="s">
        <v>585</v>
      </c>
      <c r="F85" s="111" t="s">
        <v>582</v>
      </c>
      <c r="G85" s="111" t="s">
        <v>120</v>
      </c>
      <c r="H85" s="111" t="s">
        <v>573</v>
      </c>
      <c r="I85" s="111" t="s">
        <v>120</v>
      </c>
      <c r="J85" s="111" t="s">
        <v>120</v>
      </c>
      <c r="K85" s="111" t="s">
        <v>120</v>
      </c>
      <c r="L85" s="111" t="s">
        <v>120</v>
      </c>
      <c r="M85" s="187">
        <v>2</v>
      </c>
      <c r="N85" s="115" t="s">
        <v>120</v>
      </c>
      <c r="O85" s="188" t="s">
        <v>92</v>
      </c>
      <c r="P85" s="188" t="s">
        <v>87</v>
      </c>
      <c r="Q85" s="188" t="s">
        <v>87</v>
      </c>
      <c r="R85" s="115">
        <v>2</v>
      </c>
      <c r="S85" s="188">
        <v>2</v>
      </c>
      <c r="T85" s="187" t="s">
        <v>583</v>
      </c>
      <c r="U85" s="187" t="s">
        <v>631</v>
      </c>
      <c r="W85" t="s">
        <v>1370</v>
      </c>
    </row>
    <row r="86" spans="1:23" ht="18" customHeight="1" x14ac:dyDescent="0.25">
      <c r="A86" s="159"/>
      <c r="B86" s="185" t="s">
        <v>580</v>
      </c>
      <c r="C86" s="112">
        <v>122</v>
      </c>
      <c r="D86" s="113">
        <v>0</v>
      </c>
      <c r="E86" s="114" t="s">
        <v>585</v>
      </c>
      <c r="F86" s="111" t="s">
        <v>582</v>
      </c>
      <c r="G86" s="111" t="s">
        <v>120</v>
      </c>
      <c r="H86" s="111" t="s">
        <v>120</v>
      </c>
      <c r="I86" s="111" t="s">
        <v>120</v>
      </c>
      <c r="J86" s="111" t="s">
        <v>120</v>
      </c>
      <c r="K86" s="111" t="s">
        <v>120</v>
      </c>
      <c r="L86" s="111" t="s">
        <v>120</v>
      </c>
      <c r="M86" s="187" t="s">
        <v>580</v>
      </c>
      <c r="N86" s="115" t="s">
        <v>120</v>
      </c>
      <c r="O86" s="188" t="s">
        <v>89</v>
      </c>
      <c r="P86" s="188" t="s">
        <v>89</v>
      </c>
      <c r="Q86" s="188" t="s">
        <v>89</v>
      </c>
      <c r="R86" s="115">
        <v>2</v>
      </c>
      <c r="S86" s="188">
        <v>2</v>
      </c>
      <c r="T86" s="187" t="s">
        <v>583</v>
      </c>
      <c r="U86" s="187" t="s">
        <v>114</v>
      </c>
      <c r="W86" t="s">
        <v>1370</v>
      </c>
    </row>
    <row r="87" spans="1:23" ht="18" customHeight="1" x14ac:dyDescent="0.25">
      <c r="A87" s="159"/>
      <c r="B87" s="185" t="s">
        <v>580</v>
      </c>
      <c r="C87" s="112">
        <v>184</v>
      </c>
      <c r="D87" s="113">
        <v>0</v>
      </c>
      <c r="E87" s="114" t="s">
        <v>585</v>
      </c>
      <c r="F87" s="111" t="s">
        <v>582</v>
      </c>
      <c r="G87" s="111" t="s">
        <v>120</v>
      </c>
      <c r="H87" s="111" t="s">
        <v>120</v>
      </c>
      <c r="I87" s="111" t="s">
        <v>120</v>
      </c>
      <c r="J87" s="111" t="s">
        <v>120</v>
      </c>
      <c r="K87" s="111" t="s">
        <v>120</v>
      </c>
      <c r="L87" s="111" t="s">
        <v>120</v>
      </c>
      <c r="M87" s="187" t="s">
        <v>580</v>
      </c>
      <c r="N87" s="115" t="s">
        <v>120</v>
      </c>
      <c r="O87" s="188">
        <v>3</v>
      </c>
      <c r="P87" s="188">
        <v>3</v>
      </c>
      <c r="Q87" s="188">
        <v>3</v>
      </c>
      <c r="R87" s="115">
        <v>2</v>
      </c>
      <c r="S87" s="188">
        <v>2</v>
      </c>
      <c r="T87" s="187" t="s">
        <v>583</v>
      </c>
      <c r="U87" s="187" t="s">
        <v>114</v>
      </c>
      <c r="W87" t="s">
        <v>1370</v>
      </c>
    </row>
    <row r="88" spans="1:23" ht="18" customHeight="1" x14ac:dyDescent="0.25">
      <c r="A88" s="159"/>
      <c r="B88" s="185" t="s">
        <v>580</v>
      </c>
      <c r="C88" s="112">
        <v>260</v>
      </c>
      <c r="D88" s="113">
        <v>0</v>
      </c>
      <c r="E88" s="114" t="s">
        <v>581</v>
      </c>
      <c r="F88" s="111" t="s">
        <v>582</v>
      </c>
      <c r="G88" s="111" t="s">
        <v>120</v>
      </c>
      <c r="H88" s="111" t="s">
        <v>120</v>
      </c>
      <c r="I88" s="111" t="s">
        <v>120</v>
      </c>
      <c r="J88" s="111" t="s">
        <v>120</v>
      </c>
      <c r="K88" s="111" t="s">
        <v>120</v>
      </c>
      <c r="L88" s="111" t="s">
        <v>120</v>
      </c>
      <c r="M88" s="187" t="s">
        <v>580</v>
      </c>
      <c r="N88" s="115" t="s">
        <v>120</v>
      </c>
      <c r="O88" s="188">
        <v>4</v>
      </c>
      <c r="P88" s="188">
        <v>4</v>
      </c>
      <c r="Q88" s="188">
        <v>4</v>
      </c>
      <c r="R88" s="115">
        <v>1</v>
      </c>
      <c r="S88" s="188">
        <v>1</v>
      </c>
      <c r="T88" s="187" t="s">
        <v>583</v>
      </c>
      <c r="U88" s="187" t="s">
        <v>580</v>
      </c>
      <c r="W88" t="s">
        <v>1370</v>
      </c>
    </row>
    <row r="89" spans="1:23" ht="18" customHeight="1" x14ac:dyDescent="0.25">
      <c r="A89" s="159"/>
      <c r="B89" s="185" t="s">
        <v>580</v>
      </c>
      <c r="C89" s="112">
        <v>38</v>
      </c>
      <c r="D89" s="113">
        <v>-21</v>
      </c>
      <c r="E89" s="114" t="s">
        <v>585</v>
      </c>
      <c r="F89" s="111" t="s">
        <v>582</v>
      </c>
      <c r="G89" s="111" t="s">
        <v>120</v>
      </c>
      <c r="H89" s="111" t="s">
        <v>120</v>
      </c>
      <c r="I89" s="111" t="s">
        <v>120</v>
      </c>
      <c r="J89" s="111" t="s">
        <v>120</v>
      </c>
      <c r="K89" s="111" t="s">
        <v>120</v>
      </c>
      <c r="L89" s="111" t="s">
        <v>120</v>
      </c>
      <c r="M89" s="187" t="s">
        <v>580</v>
      </c>
      <c r="N89" s="115" t="s">
        <v>120</v>
      </c>
      <c r="O89" s="188">
        <v>4</v>
      </c>
      <c r="P89" s="188" t="s">
        <v>89</v>
      </c>
      <c r="Q89" s="188" t="s">
        <v>89</v>
      </c>
      <c r="R89" s="115">
        <v>2</v>
      </c>
      <c r="S89" s="188">
        <v>2</v>
      </c>
      <c r="T89" s="187" t="s">
        <v>583</v>
      </c>
      <c r="U89" s="187" t="s">
        <v>114</v>
      </c>
      <c r="W89" t="s">
        <v>1370</v>
      </c>
    </row>
    <row r="90" spans="1:23" ht="18" customHeight="1" x14ac:dyDescent="0.25">
      <c r="A90" s="159"/>
      <c r="B90" s="185" t="s">
        <v>580</v>
      </c>
      <c r="C90" s="112">
        <v>0</v>
      </c>
      <c r="D90" s="113">
        <v>0</v>
      </c>
      <c r="E90" s="114" t="s">
        <v>585</v>
      </c>
      <c r="F90" s="111" t="s">
        <v>582</v>
      </c>
      <c r="G90" s="111" t="s">
        <v>120</v>
      </c>
      <c r="H90" s="111" t="s">
        <v>120</v>
      </c>
      <c r="I90" s="111" t="s">
        <v>120</v>
      </c>
      <c r="J90" s="111" t="s">
        <v>120</v>
      </c>
      <c r="K90" s="111" t="s">
        <v>120</v>
      </c>
      <c r="L90" s="111" t="s">
        <v>120</v>
      </c>
      <c r="M90" s="187" t="s">
        <v>580</v>
      </c>
      <c r="N90" s="115" t="s">
        <v>120</v>
      </c>
      <c r="O90" s="188" t="s">
        <v>95</v>
      </c>
      <c r="P90" s="188" t="s">
        <v>95</v>
      </c>
      <c r="Q90" s="188" t="s">
        <v>95</v>
      </c>
      <c r="R90" s="115">
        <v>2</v>
      </c>
      <c r="S90" s="188">
        <v>2</v>
      </c>
      <c r="T90" s="187" t="s">
        <v>583</v>
      </c>
      <c r="U90" s="187" t="s">
        <v>114</v>
      </c>
      <c r="W90" t="s">
        <v>1370</v>
      </c>
    </row>
    <row r="91" spans="1:23" ht="18" customHeight="1" x14ac:dyDescent="0.25">
      <c r="A91" s="159"/>
      <c r="B91" s="185" t="s">
        <v>580</v>
      </c>
      <c r="C91" s="112">
        <v>62</v>
      </c>
      <c r="D91" s="113">
        <v>0</v>
      </c>
      <c r="E91" s="114" t="s">
        <v>585</v>
      </c>
      <c r="F91" s="111" t="s">
        <v>582</v>
      </c>
      <c r="G91" s="111" t="s">
        <v>120</v>
      </c>
      <c r="H91" s="111" t="s">
        <v>120</v>
      </c>
      <c r="I91" s="111" t="s">
        <v>120</v>
      </c>
      <c r="J91" s="111" t="s">
        <v>120</v>
      </c>
      <c r="K91" s="111" t="s">
        <v>120</v>
      </c>
      <c r="L91" s="111" t="s">
        <v>120</v>
      </c>
      <c r="M91" s="187" t="s">
        <v>580</v>
      </c>
      <c r="N91" s="115" t="s">
        <v>120</v>
      </c>
      <c r="O91" s="188" t="s">
        <v>93</v>
      </c>
      <c r="P91" s="188" t="s">
        <v>93</v>
      </c>
      <c r="Q91" s="188" t="s">
        <v>93</v>
      </c>
      <c r="R91" s="115">
        <v>2</v>
      </c>
      <c r="S91" s="188">
        <v>2</v>
      </c>
      <c r="T91" s="187" t="s">
        <v>583</v>
      </c>
      <c r="U91" s="187" t="s">
        <v>114</v>
      </c>
      <c r="W91" t="s">
        <v>1370</v>
      </c>
    </row>
    <row r="92" spans="1:23" ht="18" customHeight="1" x14ac:dyDescent="0.25">
      <c r="A92" s="159"/>
      <c r="B92" s="185" t="s">
        <v>580</v>
      </c>
      <c r="C92" s="112">
        <v>15</v>
      </c>
      <c r="D92" s="113">
        <v>0</v>
      </c>
      <c r="E92" s="114" t="s">
        <v>585</v>
      </c>
      <c r="F92" s="111" t="s">
        <v>582</v>
      </c>
      <c r="G92" s="111" t="s">
        <v>120</v>
      </c>
      <c r="H92" s="111" t="s">
        <v>120</v>
      </c>
      <c r="I92" s="111" t="s">
        <v>120</v>
      </c>
      <c r="J92" s="111" t="s">
        <v>120</v>
      </c>
      <c r="K92" s="111" t="s">
        <v>120</v>
      </c>
      <c r="L92" s="111" t="s">
        <v>120</v>
      </c>
      <c r="M92" s="187" t="s">
        <v>580</v>
      </c>
      <c r="N92" s="115" t="s">
        <v>120</v>
      </c>
      <c r="O92" s="188">
        <v>5</v>
      </c>
      <c r="P92" s="188" t="s">
        <v>92</v>
      </c>
      <c r="Q92" s="188" t="s">
        <v>92</v>
      </c>
      <c r="R92" s="115">
        <v>2</v>
      </c>
      <c r="S92" s="188">
        <v>2</v>
      </c>
      <c r="T92" s="187" t="s">
        <v>583</v>
      </c>
      <c r="U92" s="187" t="s">
        <v>114</v>
      </c>
      <c r="W92" t="s">
        <v>1370</v>
      </c>
    </row>
    <row r="93" spans="1:23" ht="18" customHeight="1" x14ac:dyDescent="0.25">
      <c r="A93" s="159"/>
      <c r="B93" s="185" t="s">
        <v>580</v>
      </c>
      <c r="C93" s="112">
        <v>137</v>
      </c>
      <c r="D93" s="113">
        <v>0</v>
      </c>
      <c r="E93" s="114" t="s">
        <v>585</v>
      </c>
      <c r="F93" s="111" t="s">
        <v>582</v>
      </c>
      <c r="G93" s="111" t="s">
        <v>120</v>
      </c>
      <c r="H93" s="111" t="s">
        <v>120</v>
      </c>
      <c r="I93" s="111" t="s">
        <v>120</v>
      </c>
      <c r="J93" s="111" t="s">
        <v>120</v>
      </c>
      <c r="K93" s="111" t="s">
        <v>120</v>
      </c>
      <c r="L93" s="111" t="s">
        <v>120</v>
      </c>
      <c r="M93" s="187" t="s">
        <v>580</v>
      </c>
      <c r="N93" s="115" t="s">
        <v>120</v>
      </c>
      <c r="O93" s="188">
        <v>5</v>
      </c>
      <c r="P93" s="188" t="s">
        <v>92</v>
      </c>
      <c r="Q93" s="188" t="s">
        <v>92</v>
      </c>
      <c r="R93" s="115">
        <v>2</v>
      </c>
      <c r="S93" s="188">
        <v>2</v>
      </c>
      <c r="T93" s="187" t="s">
        <v>583</v>
      </c>
      <c r="U93" s="187" t="s">
        <v>114</v>
      </c>
      <c r="W93" t="s">
        <v>1370</v>
      </c>
    </row>
    <row r="94" spans="1:23" ht="18" customHeight="1" x14ac:dyDescent="0.25">
      <c r="A94" s="159"/>
      <c r="B94" s="185">
        <v>45708</v>
      </c>
      <c r="C94" s="112">
        <v>0</v>
      </c>
      <c r="D94" s="113">
        <v>-98</v>
      </c>
      <c r="E94" s="114" t="s">
        <v>585</v>
      </c>
      <c r="F94" s="111" t="s">
        <v>582</v>
      </c>
      <c r="G94" s="111" t="s">
        <v>120</v>
      </c>
      <c r="H94" s="111" t="s">
        <v>120</v>
      </c>
      <c r="I94" s="111" t="s">
        <v>120</v>
      </c>
      <c r="J94" s="111" t="s">
        <v>120</v>
      </c>
      <c r="K94" s="111" t="s">
        <v>120</v>
      </c>
      <c r="L94" s="111" t="s">
        <v>120</v>
      </c>
      <c r="M94" s="187" t="s">
        <v>580</v>
      </c>
      <c r="N94" s="115" t="s">
        <v>120</v>
      </c>
      <c r="O94" s="188" t="s">
        <v>90</v>
      </c>
      <c r="P94" s="188">
        <v>4</v>
      </c>
      <c r="Q94" s="188">
        <v>8</v>
      </c>
      <c r="R94" s="115">
        <v>3</v>
      </c>
      <c r="S94" s="188">
        <v>2</v>
      </c>
      <c r="T94" s="187" t="s">
        <v>586</v>
      </c>
      <c r="U94" s="187" t="s">
        <v>112</v>
      </c>
      <c r="W94" t="s">
        <v>1371</v>
      </c>
    </row>
    <row r="95" spans="1:23" ht="18" customHeight="1" x14ac:dyDescent="0.25">
      <c r="A95" s="159"/>
      <c r="B95" s="185" t="s">
        <v>580</v>
      </c>
      <c r="C95" s="112">
        <v>153</v>
      </c>
      <c r="D95" s="113">
        <v>0</v>
      </c>
      <c r="E95" s="114" t="s">
        <v>585</v>
      </c>
      <c r="F95" s="111" t="s">
        <v>582</v>
      </c>
      <c r="G95" s="111" t="s">
        <v>120</v>
      </c>
      <c r="H95" s="111" t="s">
        <v>120</v>
      </c>
      <c r="I95" s="111" t="s">
        <v>120</v>
      </c>
      <c r="J95" s="111" t="s">
        <v>120</v>
      </c>
      <c r="K95" s="111" t="s">
        <v>120</v>
      </c>
      <c r="L95" s="111" t="s">
        <v>120</v>
      </c>
      <c r="M95" s="187">
        <v>2</v>
      </c>
      <c r="N95" s="115" t="s">
        <v>120</v>
      </c>
      <c r="O95" s="188" t="s">
        <v>90</v>
      </c>
      <c r="P95" s="188" t="s">
        <v>90</v>
      </c>
      <c r="Q95" s="188" t="s">
        <v>90</v>
      </c>
      <c r="R95" s="115">
        <v>2</v>
      </c>
      <c r="S95" s="188">
        <v>2</v>
      </c>
      <c r="T95" s="187" t="s">
        <v>583</v>
      </c>
      <c r="U95" s="187" t="s">
        <v>114</v>
      </c>
      <c r="W95" t="s">
        <v>1370</v>
      </c>
    </row>
    <row r="96" spans="1:23" ht="18" customHeight="1" x14ac:dyDescent="0.25">
      <c r="A96" s="159"/>
      <c r="B96" s="185" t="s">
        <v>580</v>
      </c>
      <c r="C96" s="112">
        <v>199</v>
      </c>
      <c r="D96" s="113">
        <v>-15</v>
      </c>
      <c r="E96" s="114" t="s">
        <v>585</v>
      </c>
      <c r="F96" s="111" t="s">
        <v>582</v>
      </c>
      <c r="G96" s="111" t="s">
        <v>120</v>
      </c>
      <c r="H96" s="111" t="s">
        <v>120</v>
      </c>
      <c r="I96" s="111" t="s">
        <v>120</v>
      </c>
      <c r="J96" s="111" t="s">
        <v>120</v>
      </c>
      <c r="K96" s="111" t="s">
        <v>120</v>
      </c>
      <c r="L96" s="111" t="s">
        <v>120</v>
      </c>
      <c r="M96" s="187" t="s">
        <v>580</v>
      </c>
      <c r="N96" s="115" t="s">
        <v>120</v>
      </c>
      <c r="O96" s="188" t="s">
        <v>93</v>
      </c>
      <c r="P96" s="188">
        <v>4</v>
      </c>
      <c r="Q96" s="188">
        <v>4</v>
      </c>
      <c r="R96" s="115">
        <v>2</v>
      </c>
      <c r="S96" s="188">
        <v>2</v>
      </c>
      <c r="T96" s="187" t="s">
        <v>583</v>
      </c>
      <c r="U96" s="187" t="s">
        <v>114</v>
      </c>
      <c r="W96" t="s">
        <v>1370</v>
      </c>
    </row>
    <row r="97" spans="1:23" ht="18" customHeight="1" x14ac:dyDescent="0.25">
      <c r="A97" s="159"/>
      <c r="B97" s="185" t="s">
        <v>580</v>
      </c>
      <c r="C97" s="112">
        <v>152</v>
      </c>
      <c r="D97" s="113">
        <v>0</v>
      </c>
      <c r="E97" s="114" t="s">
        <v>585</v>
      </c>
      <c r="F97" s="111" t="s">
        <v>582</v>
      </c>
      <c r="G97" s="111" t="s">
        <v>120</v>
      </c>
      <c r="H97" s="111" t="s">
        <v>120</v>
      </c>
      <c r="I97" s="111" t="s">
        <v>120</v>
      </c>
      <c r="J97" s="111" t="s">
        <v>120</v>
      </c>
      <c r="K97" s="111" t="s">
        <v>120</v>
      </c>
      <c r="L97" s="111" t="s">
        <v>120</v>
      </c>
      <c r="M97" s="187" t="s">
        <v>580</v>
      </c>
      <c r="N97" s="115" t="s">
        <v>120</v>
      </c>
      <c r="O97" s="188" t="s">
        <v>89</v>
      </c>
      <c r="P97" s="188">
        <v>4</v>
      </c>
      <c r="Q97" s="188">
        <v>4</v>
      </c>
      <c r="R97" s="115">
        <v>2</v>
      </c>
      <c r="S97" s="188">
        <v>2</v>
      </c>
      <c r="T97" s="187" t="s">
        <v>583</v>
      </c>
      <c r="U97" s="187" t="s">
        <v>114</v>
      </c>
      <c r="W97" t="s">
        <v>1370</v>
      </c>
    </row>
    <row r="98" spans="1:23" ht="18" customHeight="1" x14ac:dyDescent="0.25">
      <c r="A98" s="159"/>
      <c r="B98" s="185" t="s">
        <v>580</v>
      </c>
      <c r="C98" s="112">
        <v>62</v>
      </c>
      <c r="D98" s="113">
        <v>0</v>
      </c>
      <c r="E98" s="114" t="s">
        <v>585</v>
      </c>
      <c r="F98" s="111" t="s">
        <v>582</v>
      </c>
      <c r="G98" s="111" t="s">
        <v>120</v>
      </c>
      <c r="H98" s="111" t="s">
        <v>120</v>
      </c>
      <c r="I98" s="111" t="s">
        <v>120</v>
      </c>
      <c r="J98" s="111" t="s">
        <v>120</v>
      </c>
      <c r="K98" s="111" t="s">
        <v>120</v>
      </c>
      <c r="L98" s="111" t="s">
        <v>120</v>
      </c>
      <c r="M98" s="187">
        <v>2</v>
      </c>
      <c r="N98" s="115" t="s">
        <v>120</v>
      </c>
      <c r="O98" s="188" t="s">
        <v>96</v>
      </c>
      <c r="P98" s="188" t="s">
        <v>96</v>
      </c>
      <c r="Q98" s="188" t="s">
        <v>96</v>
      </c>
      <c r="R98" s="115">
        <v>2</v>
      </c>
      <c r="S98" s="188">
        <v>2</v>
      </c>
      <c r="T98" s="187" t="s">
        <v>583</v>
      </c>
      <c r="U98" s="187" t="s">
        <v>114</v>
      </c>
      <c r="W98" t="s">
        <v>1370</v>
      </c>
    </row>
    <row r="99" spans="1:23" ht="18" customHeight="1" x14ac:dyDescent="0.25">
      <c r="A99" s="159"/>
      <c r="B99" s="185" t="s">
        <v>580</v>
      </c>
      <c r="C99" s="112">
        <v>0</v>
      </c>
      <c r="D99" s="113">
        <v>-78</v>
      </c>
      <c r="E99" s="114" t="s">
        <v>585</v>
      </c>
      <c r="F99" s="111" t="s">
        <v>582</v>
      </c>
      <c r="G99" s="111" t="s">
        <v>120</v>
      </c>
      <c r="H99" s="111" t="s">
        <v>120</v>
      </c>
      <c r="I99" s="111" t="s">
        <v>120</v>
      </c>
      <c r="J99" s="111" t="s">
        <v>120</v>
      </c>
      <c r="K99" s="111" t="s">
        <v>120</v>
      </c>
      <c r="L99" s="111" t="s">
        <v>120</v>
      </c>
      <c r="M99" s="187">
        <v>2</v>
      </c>
      <c r="N99" s="115" t="s">
        <v>120</v>
      </c>
      <c r="O99" s="188" t="s">
        <v>90</v>
      </c>
      <c r="P99" s="188" t="s">
        <v>89</v>
      </c>
      <c r="Q99" s="188" t="s">
        <v>89</v>
      </c>
      <c r="R99" s="115">
        <v>2</v>
      </c>
      <c r="S99" s="188">
        <v>2</v>
      </c>
      <c r="T99" s="187" t="s">
        <v>583</v>
      </c>
      <c r="U99" s="187" t="s">
        <v>588</v>
      </c>
      <c r="W99" t="s">
        <v>1370</v>
      </c>
    </row>
    <row r="100" spans="1:23" ht="18" customHeight="1" x14ac:dyDescent="0.25">
      <c r="A100" s="159"/>
      <c r="B100" s="185" t="s">
        <v>580</v>
      </c>
      <c r="C100" s="112">
        <v>149</v>
      </c>
      <c r="D100" s="113">
        <v>0</v>
      </c>
      <c r="E100" s="114" t="s">
        <v>585</v>
      </c>
      <c r="F100" s="111" t="s">
        <v>582</v>
      </c>
      <c r="G100" s="111" t="s">
        <v>120</v>
      </c>
      <c r="H100" s="111" t="s">
        <v>120</v>
      </c>
      <c r="I100" s="111" t="s">
        <v>120</v>
      </c>
      <c r="J100" s="111" t="s">
        <v>120</v>
      </c>
      <c r="K100" s="111" t="s">
        <v>120</v>
      </c>
      <c r="L100" s="111" t="s">
        <v>120</v>
      </c>
      <c r="M100" s="187" t="s">
        <v>580</v>
      </c>
      <c r="N100" s="115" t="s">
        <v>120</v>
      </c>
      <c r="O100" s="188" t="s">
        <v>90</v>
      </c>
      <c r="P100" s="188" t="s">
        <v>90</v>
      </c>
      <c r="Q100" s="188" t="s">
        <v>90</v>
      </c>
      <c r="R100" s="115">
        <v>2</v>
      </c>
      <c r="S100" s="188">
        <v>2</v>
      </c>
      <c r="T100" s="187" t="s">
        <v>583</v>
      </c>
      <c r="U100" s="187" t="s">
        <v>114</v>
      </c>
      <c r="W100" t="s">
        <v>1370</v>
      </c>
    </row>
    <row r="101" spans="1:23" ht="18" customHeight="1" x14ac:dyDescent="0.25">
      <c r="A101" s="159"/>
      <c r="B101" s="185" t="s">
        <v>580</v>
      </c>
      <c r="C101" s="112">
        <v>0</v>
      </c>
      <c r="D101" s="113">
        <v>0</v>
      </c>
      <c r="E101" s="114" t="s">
        <v>585</v>
      </c>
      <c r="F101" s="111" t="s">
        <v>582</v>
      </c>
      <c r="G101" s="111" t="s">
        <v>120</v>
      </c>
      <c r="H101" s="111" t="s">
        <v>120</v>
      </c>
      <c r="I101" s="111" t="s">
        <v>120</v>
      </c>
      <c r="J101" s="111" t="s">
        <v>120</v>
      </c>
      <c r="K101" s="111" t="s">
        <v>120</v>
      </c>
      <c r="L101" s="111" t="s">
        <v>120</v>
      </c>
      <c r="M101" s="187">
        <v>2</v>
      </c>
      <c r="N101" s="115" t="s">
        <v>120</v>
      </c>
      <c r="O101" s="188">
        <v>6</v>
      </c>
      <c r="P101" s="188">
        <v>6</v>
      </c>
      <c r="Q101" s="188">
        <v>6</v>
      </c>
      <c r="R101" s="115">
        <v>2</v>
      </c>
      <c r="S101" s="188">
        <v>2</v>
      </c>
      <c r="T101" s="187" t="s">
        <v>583</v>
      </c>
      <c r="U101" s="187" t="s">
        <v>114</v>
      </c>
      <c r="W101" t="s">
        <v>1370</v>
      </c>
    </row>
    <row r="102" spans="1:23" ht="18" customHeight="1" x14ac:dyDescent="0.25">
      <c r="A102" s="159"/>
      <c r="B102" s="185" t="s">
        <v>580</v>
      </c>
      <c r="C102" s="112">
        <v>154</v>
      </c>
      <c r="D102" s="113">
        <v>0</v>
      </c>
      <c r="E102" s="114" t="s">
        <v>585</v>
      </c>
      <c r="F102" s="111" t="s">
        <v>582</v>
      </c>
      <c r="G102" s="111" t="s">
        <v>120</v>
      </c>
      <c r="H102" s="111" t="s">
        <v>120</v>
      </c>
      <c r="I102" s="111" t="s">
        <v>120</v>
      </c>
      <c r="J102" s="111" t="s">
        <v>120</v>
      </c>
      <c r="K102" s="111" t="s">
        <v>573</v>
      </c>
      <c r="L102" s="111" t="s">
        <v>120</v>
      </c>
      <c r="M102" s="187" t="s">
        <v>580</v>
      </c>
      <c r="N102" s="115" t="s">
        <v>120</v>
      </c>
      <c r="O102" s="188" t="s">
        <v>90</v>
      </c>
      <c r="P102" s="188" t="s">
        <v>90</v>
      </c>
      <c r="Q102" s="188" t="s">
        <v>90</v>
      </c>
      <c r="R102" s="115">
        <v>2</v>
      </c>
      <c r="S102" s="188">
        <v>2</v>
      </c>
      <c r="T102" s="187" t="s">
        <v>583</v>
      </c>
      <c r="U102" s="187" t="s">
        <v>615</v>
      </c>
      <c r="W102" t="s">
        <v>1370</v>
      </c>
    </row>
    <row r="103" spans="1:23" ht="18" customHeight="1" x14ac:dyDescent="0.25">
      <c r="A103" s="159"/>
      <c r="B103" s="185" t="s">
        <v>580</v>
      </c>
      <c r="C103" s="112">
        <v>275</v>
      </c>
      <c r="D103" s="113">
        <v>0</v>
      </c>
      <c r="E103" s="114" t="s">
        <v>585</v>
      </c>
      <c r="F103" s="111" t="s">
        <v>582</v>
      </c>
      <c r="G103" s="111" t="s">
        <v>120</v>
      </c>
      <c r="H103" s="111" t="s">
        <v>120</v>
      </c>
      <c r="I103" s="111" t="s">
        <v>120</v>
      </c>
      <c r="J103" s="111" t="s">
        <v>120</v>
      </c>
      <c r="K103" s="111" t="s">
        <v>120</v>
      </c>
      <c r="L103" s="111" t="s">
        <v>120</v>
      </c>
      <c r="M103" s="187" t="s">
        <v>580</v>
      </c>
      <c r="N103" s="115" t="s">
        <v>120</v>
      </c>
      <c r="O103" s="188">
        <v>5</v>
      </c>
      <c r="P103" s="188" t="s">
        <v>90</v>
      </c>
      <c r="Q103" s="188" t="s">
        <v>90</v>
      </c>
      <c r="R103" s="115">
        <v>2</v>
      </c>
      <c r="S103" s="188">
        <v>2</v>
      </c>
      <c r="T103" s="187" t="s">
        <v>583</v>
      </c>
      <c r="U103" s="187" t="s">
        <v>114</v>
      </c>
      <c r="W103" t="s">
        <v>1370</v>
      </c>
    </row>
    <row r="104" spans="1:23" ht="18" customHeight="1" x14ac:dyDescent="0.25">
      <c r="A104" s="159"/>
      <c r="B104" s="185" t="s">
        <v>580</v>
      </c>
      <c r="C104" s="112">
        <v>0</v>
      </c>
      <c r="D104" s="113">
        <v>0</v>
      </c>
      <c r="E104" s="114" t="s">
        <v>585</v>
      </c>
      <c r="F104" s="111" t="s">
        <v>582</v>
      </c>
      <c r="G104" s="111" t="s">
        <v>120</v>
      </c>
      <c r="H104" s="111" t="s">
        <v>120</v>
      </c>
      <c r="I104" s="111" t="s">
        <v>120</v>
      </c>
      <c r="J104" s="111" t="s">
        <v>120</v>
      </c>
      <c r="K104" s="111" t="s">
        <v>120</v>
      </c>
      <c r="L104" s="111" t="s">
        <v>120</v>
      </c>
      <c r="M104" s="187" t="s">
        <v>580</v>
      </c>
      <c r="N104" s="115" t="s">
        <v>120</v>
      </c>
      <c r="O104" s="188" t="s">
        <v>92</v>
      </c>
      <c r="P104" s="188" t="s">
        <v>90</v>
      </c>
      <c r="Q104" s="188" t="s">
        <v>90</v>
      </c>
      <c r="R104" s="115">
        <v>2</v>
      </c>
      <c r="S104" s="188">
        <v>2</v>
      </c>
      <c r="T104" s="187" t="s">
        <v>583</v>
      </c>
      <c r="U104" s="187" t="s">
        <v>114</v>
      </c>
      <c r="W104" t="s">
        <v>1370</v>
      </c>
    </row>
    <row r="105" spans="1:23" ht="18" customHeight="1" x14ac:dyDescent="0.25">
      <c r="A105" s="159"/>
      <c r="B105" s="185">
        <v>45108</v>
      </c>
      <c r="C105" s="112">
        <v>-502</v>
      </c>
      <c r="D105" s="113">
        <v>-423</v>
      </c>
      <c r="E105" s="114" t="s">
        <v>585</v>
      </c>
      <c r="F105" s="111" t="s">
        <v>582</v>
      </c>
      <c r="G105" s="111" t="s">
        <v>120</v>
      </c>
      <c r="H105" s="111" t="s">
        <v>120</v>
      </c>
      <c r="I105" s="111" t="s">
        <v>120</v>
      </c>
      <c r="J105" s="111" t="s">
        <v>120</v>
      </c>
      <c r="K105" s="111" t="s">
        <v>120</v>
      </c>
      <c r="L105" s="111" t="s">
        <v>120</v>
      </c>
      <c r="M105" s="187" t="s">
        <v>580</v>
      </c>
      <c r="N105" s="115" t="s">
        <v>120</v>
      </c>
      <c r="O105" s="188" t="s">
        <v>90</v>
      </c>
      <c r="P105" s="188">
        <v>10</v>
      </c>
      <c r="Q105" s="188">
        <v>10</v>
      </c>
      <c r="R105" s="115">
        <v>3</v>
      </c>
      <c r="S105" s="188">
        <v>3</v>
      </c>
      <c r="T105" s="187" t="s">
        <v>583</v>
      </c>
      <c r="U105" s="187" t="s">
        <v>112</v>
      </c>
      <c r="W105" t="s">
        <v>1370</v>
      </c>
    </row>
    <row r="106" spans="1:23" ht="18" customHeight="1" x14ac:dyDescent="0.25">
      <c r="A106" s="159"/>
      <c r="B106" s="185" t="s">
        <v>580</v>
      </c>
      <c r="C106" s="112">
        <v>32</v>
      </c>
      <c r="D106" s="113">
        <v>0</v>
      </c>
      <c r="E106" s="114" t="s">
        <v>585</v>
      </c>
      <c r="F106" s="111" t="s">
        <v>582</v>
      </c>
      <c r="G106" s="111" t="s">
        <v>120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120</v>
      </c>
      <c r="M106" s="187" t="s">
        <v>580</v>
      </c>
      <c r="N106" s="115" t="s">
        <v>120</v>
      </c>
      <c r="O106" s="188" t="s">
        <v>94</v>
      </c>
      <c r="P106" s="188" t="s">
        <v>94</v>
      </c>
      <c r="Q106" s="188" t="s">
        <v>94</v>
      </c>
      <c r="R106" s="115">
        <v>2</v>
      </c>
      <c r="S106" s="188">
        <v>2</v>
      </c>
      <c r="T106" s="187" t="s">
        <v>583</v>
      </c>
      <c r="U106" s="187" t="s">
        <v>114</v>
      </c>
      <c r="W106" t="s">
        <v>1370</v>
      </c>
    </row>
    <row r="107" spans="1:23" ht="18" customHeight="1" x14ac:dyDescent="0.25">
      <c r="A107" s="159"/>
      <c r="B107" s="185" t="s">
        <v>580</v>
      </c>
      <c r="C107" s="112">
        <v>31</v>
      </c>
      <c r="D107" s="113">
        <v>0</v>
      </c>
      <c r="E107" s="114" t="s">
        <v>585</v>
      </c>
      <c r="F107" s="111" t="s">
        <v>582</v>
      </c>
      <c r="G107" s="111" t="s">
        <v>120</v>
      </c>
      <c r="H107" s="111" t="s">
        <v>120</v>
      </c>
      <c r="I107" s="111" t="s">
        <v>120</v>
      </c>
      <c r="J107" s="111" t="s">
        <v>120</v>
      </c>
      <c r="K107" s="111" t="s">
        <v>120</v>
      </c>
      <c r="L107" s="111" t="s">
        <v>120</v>
      </c>
      <c r="M107" s="187">
        <v>2</v>
      </c>
      <c r="N107" s="115" t="s">
        <v>120</v>
      </c>
      <c r="O107" s="188" t="s">
        <v>90</v>
      </c>
      <c r="P107" s="188">
        <v>4</v>
      </c>
      <c r="Q107" s="188">
        <v>4</v>
      </c>
      <c r="R107" s="115">
        <v>2</v>
      </c>
      <c r="S107" s="188">
        <v>2</v>
      </c>
      <c r="T107" s="187" t="s">
        <v>583</v>
      </c>
      <c r="U107" s="187" t="s">
        <v>114</v>
      </c>
      <c r="W107" t="s">
        <v>1370</v>
      </c>
    </row>
    <row r="108" spans="1:23" ht="18" customHeight="1" x14ac:dyDescent="0.25">
      <c r="A108" s="159"/>
      <c r="B108" s="185" t="s">
        <v>580</v>
      </c>
      <c r="C108" s="112">
        <v>0</v>
      </c>
      <c r="D108" s="113">
        <v>0</v>
      </c>
      <c r="E108" s="114" t="s">
        <v>585</v>
      </c>
      <c r="F108" s="111" t="s">
        <v>582</v>
      </c>
      <c r="G108" s="111" t="s">
        <v>120</v>
      </c>
      <c r="H108" s="111" t="s">
        <v>120</v>
      </c>
      <c r="I108" s="111" t="s">
        <v>120</v>
      </c>
      <c r="J108" s="111" t="s">
        <v>120</v>
      </c>
      <c r="K108" s="111" t="s">
        <v>120</v>
      </c>
      <c r="L108" s="111" t="s">
        <v>120</v>
      </c>
      <c r="M108" s="187">
        <v>2</v>
      </c>
      <c r="N108" s="115" t="s">
        <v>120</v>
      </c>
      <c r="O108" s="188">
        <v>4</v>
      </c>
      <c r="P108" s="188">
        <v>4</v>
      </c>
      <c r="Q108" s="188">
        <v>4</v>
      </c>
      <c r="R108" s="115">
        <v>2</v>
      </c>
      <c r="S108" s="188">
        <v>2</v>
      </c>
      <c r="T108" s="187" t="s">
        <v>583</v>
      </c>
      <c r="U108" s="187" t="s">
        <v>114</v>
      </c>
      <c r="W108" t="s">
        <v>1370</v>
      </c>
    </row>
    <row r="109" spans="1:23" ht="18" customHeight="1" x14ac:dyDescent="0.25">
      <c r="A109" s="159"/>
      <c r="B109" s="185" t="s">
        <v>580</v>
      </c>
      <c r="C109" s="112">
        <v>122</v>
      </c>
      <c r="D109" s="113">
        <v>0</v>
      </c>
      <c r="E109" s="114" t="s">
        <v>585</v>
      </c>
      <c r="F109" s="111" t="s">
        <v>582</v>
      </c>
      <c r="G109" s="111" t="s">
        <v>120</v>
      </c>
      <c r="H109" s="111" t="s">
        <v>120</v>
      </c>
      <c r="I109" s="111" t="s">
        <v>120</v>
      </c>
      <c r="J109" s="111" t="s">
        <v>120</v>
      </c>
      <c r="K109" s="111" t="s">
        <v>120</v>
      </c>
      <c r="L109" s="111" t="s">
        <v>120</v>
      </c>
      <c r="M109" s="187" t="s">
        <v>580</v>
      </c>
      <c r="N109" s="115" t="s">
        <v>120</v>
      </c>
      <c r="O109" s="188" t="s">
        <v>90</v>
      </c>
      <c r="P109" s="188">
        <v>4</v>
      </c>
      <c r="Q109" s="188">
        <v>4</v>
      </c>
      <c r="R109" s="115">
        <v>2</v>
      </c>
      <c r="S109" s="188">
        <v>2</v>
      </c>
      <c r="T109" s="187" t="s">
        <v>583</v>
      </c>
      <c r="U109" s="187" t="s">
        <v>114</v>
      </c>
      <c r="W109" t="s">
        <v>1370</v>
      </c>
    </row>
    <row r="110" spans="1:23" ht="18" customHeight="1" x14ac:dyDescent="0.25">
      <c r="A110" s="159"/>
      <c r="B110" s="185" t="s">
        <v>580</v>
      </c>
      <c r="C110" s="112">
        <v>214</v>
      </c>
      <c r="D110" s="113">
        <v>0</v>
      </c>
      <c r="E110" s="114" t="s">
        <v>585</v>
      </c>
      <c r="F110" s="111" t="s">
        <v>582</v>
      </c>
      <c r="G110" s="111" t="s">
        <v>120</v>
      </c>
      <c r="H110" s="111" t="s">
        <v>120</v>
      </c>
      <c r="I110" s="111" t="s">
        <v>120</v>
      </c>
      <c r="J110" s="111" t="s">
        <v>120</v>
      </c>
      <c r="K110" s="111" t="s">
        <v>120</v>
      </c>
      <c r="L110" s="111" t="s">
        <v>120</v>
      </c>
      <c r="M110" s="187">
        <v>2</v>
      </c>
      <c r="N110" s="115" t="s">
        <v>120</v>
      </c>
      <c r="O110" s="188" t="s">
        <v>95</v>
      </c>
      <c r="P110" s="188" t="s">
        <v>93</v>
      </c>
      <c r="Q110" s="188" t="s">
        <v>93</v>
      </c>
      <c r="R110" s="115">
        <v>2</v>
      </c>
      <c r="S110" s="188">
        <v>2</v>
      </c>
      <c r="T110" s="187" t="s">
        <v>583</v>
      </c>
      <c r="U110" s="187" t="s">
        <v>114</v>
      </c>
      <c r="W110" t="s">
        <v>1370</v>
      </c>
    </row>
    <row r="111" spans="1:23" ht="18" customHeight="1" x14ac:dyDescent="0.25">
      <c r="A111" s="159"/>
      <c r="B111" s="185" t="s">
        <v>580</v>
      </c>
      <c r="C111" s="112">
        <v>0</v>
      </c>
      <c r="D111" s="113">
        <v>0</v>
      </c>
      <c r="E111" s="114" t="s">
        <v>581</v>
      </c>
      <c r="F111" s="111" t="s">
        <v>582</v>
      </c>
      <c r="G111" s="111" t="s">
        <v>120</v>
      </c>
      <c r="H111" s="111" t="s">
        <v>120</v>
      </c>
      <c r="I111" s="111" t="s">
        <v>120</v>
      </c>
      <c r="J111" s="111" t="s">
        <v>120</v>
      </c>
      <c r="K111" s="111" t="s">
        <v>120</v>
      </c>
      <c r="L111" s="111" t="s">
        <v>120</v>
      </c>
      <c r="M111" s="187">
        <v>2</v>
      </c>
      <c r="N111" s="115" t="s">
        <v>120</v>
      </c>
      <c r="O111" s="188" t="s">
        <v>90</v>
      </c>
      <c r="P111" s="188">
        <v>4</v>
      </c>
      <c r="Q111" s="188">
        <v>4</v>
      </c>
      <c r="R111" s="115">
        <v>1</v>
      </c>
      <c r="S111" s="188">
        <v>2</v>
      </c>
      <c r="T111" s="187" t="s">
        <v>678</v>
      </c>
      <c r="U111" s="187" t="s">
        <v>580</v>
      </c>
      <c r="W111" t="s">
        <v>1370</v>
      </c>
    </row>
    <row r="112" spans="1:23" ht="18" customHeight="1" x14ac:dyDescent="0.25">
      <c r="A112" s="159"/>
      <c r="B112" s="185" t="s">
        <v>580</v>
      </c>
      <c r="C112" s="112">
        <v>245</v>
      </c>
      <c r="D112" s="113">
        <v>-78</v>
      </c>
      <c r="E112" s="114" t="s">
        <v>581</v>
      </c>
      <c r="F112" s="111" t="s">
        <v>582</v>
      </c>
      <c r="G112" s="111" t="s">
        <v>120</v>
      </c>
      <c r="H112" s="111" t="s">
        <v>120</v>
      </c>
      <c r="I112" s="111" t="s">
        <v>120</v>
      </c>
      <c r="J112" s="111" t="s">
        <v>120</v>
      </c>
      <c r="K112" s="111" t="s">
        <v>120</v>
      </c>
      <c r="L112" s="111" t="s">
        <v>120</v>
      </c>
      <c r="M112" s="187">
        <v>2</v>
      </c>
      <c r="N112" s="115" t="s">
        <v>120</v>
      </c>
      <c r="O112" s="188" t="s">
        <v>92</v>
      </c>
      <c r="P112" s="188">
        <v>4</v>
      </c>
      <c r="Q112" s="188">
        <v>4</v>
      </c>
      <c r="R112" s="115">
        <v>2</v>
      </c>
      <c r="S112" s="188">
        <v>2</v>
      </c>
      <c r="T112" s="187" t="s">
        <v>583</v>
      </c>
      <c r="U112" s="187" t="s">
        <v>328</v>
      </c>
      <c r="W112" t="s">
        <v>1370</v>
      </c>
    </row>
    <row r="113" spans="1:23" ht="18" customHeight="1" x14ac:dyDescent="0.25">
      <c r="A113" s="159"/>
      <c r="B113" s="185" t="s">
        <v>580</v>
      </c>
      <c r="C113" s="112">
        <v>31</v>
      </c>
      <c r="D113" s="113">
        <v>0</v>
      </c>
      <c r="E113" s="114" t="s">
        <v>585</v>
      </c>
      <c r="F113" s="111" t="s">
        <v>582</v>
      </c>
      <c r="G113" s="111" t="s">
        <v>120</v>
      </c>
      <c r="H113" s="111" t="s">
        <v>120</v>
      </c>
      <c r="I113" s="111" t="s">
        <v>120</v>
      </c>
      <c r="J113" s="111" t="s">
        <v>120</v>
      </c>
      <c r="K113" s="111" t="s">
        <v>120</v>
      </c>
      <c r="L113" s="111" t="s">
        <v>120</v>
      </c>
      <c r="M113" s="187" t="s">
        <v>580</v>
      </c>
      <c r="N113" s="115" t="s">
        <v>120</v>
      </c>
      <c r="O113" s="188" t="s">
        <v>90</v>
      </c>
      <c r="P113" s="188">
        <v>4</v>
      </c>
      <c r="Q113" s="188">
        <v>4</v>
      </c>
      <c r="R113" s="115">
        <v>2</v>
      </c>
      <c r="S113" s="188">
        <v>2</v>
      </c>
      <c r="T113" s="187" t="s">
        <v>583</v>
      </c>
      <c r="U113" s="187" t="s">
        <v>114</v>
      </c>
      <c r="W113" t="s">
        <v>1370</v>
      </c>
    </row>
    <row r="114" spans="1:23" ht="18" customHeight="1" x14ac:dyDescent="0.25">
      <c r="A114" s="159"/>
      <c r="B114" s="185" t="s">
        <v>580</v>
      </c>
      <c r="C114" s="112">
        <v>0</v>
      </c>
      <c r="D114" s="113">
        <v>-77</v>
      </c>
      <c r="E114" s="114" t="s">
        <v>581</v>
      </c>
      <c r="F114" s="111" t="s">
        <v>582</v>
      </c>
      <c r="G114" s="111" t="s">
        <v>120</v>
      </c>
      <c r="H114" s="111" t="s">
        <v>120</v>
      </c>
      <c r="I114" s="111" t="s">
        <v>120</v>
      </c>
      <c r="J114" s="111" t="s">
        <v>120</v>
      </c>
      <c r="K114" s="111" t="s">
        <v>120</v>
      </c>
      <c r="L114" s="111" t="s">
        <v>120</v>
      </c>
      <c r="M114" s="187" t="s">
        <v>580</v>
      </c>
      <c r="N114" s="115" t="s">
        <v>120</v>
      </c>
      <c r="O114" s="188" t="s">
        <v>93</v>
      </c>
      <c r="P114" s="188" t="s">
        <v>93</v>
      </c>
      <c r="Q114" s="188" t="s">
        <v>93</v>
      </c>
      <c r="R114" s="115">
        <v>2</v>
      </c>
      <c r="S114" s="188">
        <v>2</v>
      </c>
      <c r="T114" s="187" t="s">
        <v>583</v>
      </c>
      <c r="U114" s="187" t="s">
        <v>328</v>
      </c>
      <c r="W114" t="s">
        <v>1370</v>
      </c>
    </row>
    <row r="115" spans="1:23" ht="18" customHeight="1" x14ac:dyDescent="0.25">
      <c r="A115" s="159"/>
      <c r="B115" s="185" t="s">
        <v>580</v>
      </c>
      <c r="C115" s="112">
        <v>152</v>
      </c>
      <c r="D115" s="113">
        <v>0</v>
      </c>
      <c r="E115" s="114" t="s">
        <v>585</v>
      </c>
      <c r="F115" s="111" t="s">
        <v>582</v>
      </c>
      <c r="G115" s="111" t="s">
        <v>120</v>
      </c>
      <c r="H115" s="111" t="s">
        <v>120</v>
      </c>
      <c r="I115" s="111" t="s">
        <v>120</v>
      </c>
      <c r="J115" s="111" t="s">
        <v>120</v>
      </c>
      <c r="K115" s="111" t="s">
        <v>120</v>
      </c>
      <c r="L115" s="111" t="s">
        <v>120</v>
      </c>
      <c r="M115" s="187" t="s">
        <v>580</v>
      </c>
      <c r="N115" s="115" t="s">
        <v>120</v>
      </c>
      <c r="O115" s="188" t="s">
        <v>93</v>
      </c>
      <c r="P115" s="188">
        <v>4</v>
      </c>
      <c r="Q115" s="188">
        <v>4</v>
      </c>
      <c r="R115" s="115">
        <v>2</v>
      </c>
      <c r="S115" s="188">
        <v>2</v>
      </c>
      <c r="T115" s="187" t="s">
        <v>583</v>
      </c>
      <c r="U115" s="187" t="s">
        <v>114</v>
      </c>
      <c r="W115" t="s">
        <v>1370</v>
      </c>
    </row>
    <row r="116" spans="1:23" ht="18" customHeight="1" x14ac:dyDescent="0.25">
      <c r="A116" s="159"/>
      <c r="B116" s="185" t="s">
        <v>580</v>
      </c>
      <c r="C116" s="112">
        <v>0</v>
      </c>
      <c r="D116" s="113">
        <v>0</v>
      </c>
      <c r="E116" s="114" t="s">
        <v>585</v>
      </c>
      <c r="F116" s="111" t="s">
        <v>582</v>
      </c>
      <c r="G116" s="111" t="s">
        <v>120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87">
        <v>2</v>
      </c>
      <c r="N116" s="115" t="s">
        <v>120</v>
      </c>
      <c r="O116" s="188" t="s">
        <v>94</v>
      </c>
      <c r="P116" s="188" t="s">
        <v>94</v>
      </c>
      <c r="Q116" s="188" t="s">
        <v>94</v>
      </c>
      <c r="R116" s="115">
        <v>2</v>
      </c>
      <c r="S116" s="188">
        <v>2</v>
      </c>
      <c r="T116" s="187" t="s">
        <v>583</v>
      </c>
      <c r="U116" s="187" t="s">
        <v>114</v>
      </c>
      <c r="W116" t="s">
        <v>1370</v>
      </c>
    </row>
    <row r="117" spans="1:23" ht="18" customHeight="1" x14ac:dyDescent="0.25">
      <c r="A117" s="159"/>
      <c r="B117" s="185" t="s">
        <v>580</v>
      </c>
      <c r="C117" s="112">
        <v>0</v>
      </c>
      <c r="D117" s="113">
        <v>-23</v>
      </c>
      <c r="E117" s="114" t="s">
        <v>585</v>
      </c>
      <c r="F117" s="111" t="s">
        <v>582</v>
      </c>
      <c r="G117" s="111" t="s">
        <v>120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87">
        <v>2</v>
      </c>
      <c r="N117" s="115" t="s">
        <v>120</v>
      </c>
      <c r="O117" s="188">
        <v>4</v>
      </c>
      <c r="P117" s="188" t="s">
        <v>92</v>
      </c>
      <c r="Q117" s="188" t="s">
        <v>92</v>
      </c>
      <c r="R117" s="115">
        <v>2</v>
      </c>
      <c r="S117" s="188">
        <v>2</v>
      </c>
      <c r="T117" s="187" t="s">
        <v>583</v>
      </c>
      <c r="U117" s="187" t="s">
        <v>114</v>
      </c>
      <c r="W117" t="s">
        <v>1370</v>
      </c>
    </row>
    <row r="118" spans="1:23" ht="18" customHeight="1" x14ac:dyDescent="0.25">
      <c r="A118" s="159"/>
      <c r="B118" s="185" t="s">
        <v>580</v>
      </c>
      <c r="C118" s="112">
        <v>275</v>
      </c>
      <c r="D118" s="113">
        <v>0</v>
      </c>
      <c r="E118" s="114" t="s">
        <v>581</v>
      </c>
      <c r="F118" s="111" t="s">
        <v>582</v>
      </c>
      <c r="G118" s="111" t="s">
        <v>120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87">
        <v>1</v>
      </c>
      <c r="N118" s="115" t="s">
        <v>120</v>
      </c>
      <c r="O118" s="188" t="s">
        <v>93</v>
      </c>
      <c r="P118" s="188" t="s">
        <v>92</v>
      </c>
      <c r="Q118" s="188" t="s">
        <v>92</v>
      </c>
      <c r="R118" s="115">
        <v>1</v>
      </c>
      <c r="S118" s="188">
        <v>1</v>
      </c>
      <c r="T118" s="187" t="s">
        <v>583</v>
      </c>
      <c r="U118" s="187" t="s">
        <v>580</v>
      </c>
      <c r="W118" t="s">
        <v>1370</v>
      </c>
    </row>
    <row r="119" spans="1:23" ht="18" customHeight="1" x14ac:dyDescent="0.25">
      <c r="A119" s="159"/>
      <c r="B119" s="185" t="s">
        <v>580</v>
      </c>
      <c r="C119" s="112">
        <v>0</v>
      </c>
      <c r="D119" s="113">
        <v>-16</v>
      </c>
      <c r="E119" s="114" t="s">
        <v>585</v>
      </c>
      <c r="F119" s="111" t="s">
        <v>582</v>
      </c>
      <c r="G119" s="111" t="s">
        <v>120</v>
      </c>
      <c r="H119" s="111" t="s">
        <v>120</v>
      </c>
      <c r="I119" s="111" t="s">
        <v>120</v>
      </c>
      <c r="J119" s="111" t="s">
        <v>120</v>
      </c>
      <c r="K119" s="111" t="s">
        <v>120</v>
      </c>
      <c r="L119" s="111" t="s">
        <v>120</v>
      </c>
      <c r="M119" s="187" t="s">
        <v>580</v>
      </c>
      <c r="N119" s="115" t="s">
        <v>120</v>
      </c>
      <c r="O119" s="188" t="s">
        <v>89</v>
      </c>
      <c r="P119" s="188" t="s">
        <v>90</v>
      </c>
      <c r="Q119" s="188" t="s">
        <v>90</v>
      </c>
      <c r="R119" s="115">
        <v>2</v>
      </c>
      <c r="S119" s="188">
        <v>2</v>
      </c>
      <c r="T119" s="187" t="s">
        <v>583</v>
      </c>
      <c r="U119" s="187" t="s">
        <v>114</v>
      </c>
      <c r="W119" t="s">
        <v>1370</v>
      </c>
    </row>
    <row r="120" spans="1:23" ht="18" customHeight="1" x14ac:dyDescent="0.25">
      <c r="A120" s="159"/>
      <c r="B120" s="185" t="s">
        <v>580</v>
      </c>
      <c r="C120" s="112">
        <v>0</v>
      </c>
      <c r="D120" s="113">
        <v>0</v>
      </c>
      <c r="E120" s="114" t="s">
        <v>585</v>
      </c>
      <c r="F120" s="111" t="s">
        <v>582</v>
      </c>
      <c r="G120" s="111" t="s">
        <v>120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87" t="s">
        <v>580</v>
      </c>
      <c r="N120" s="115" t="s">
        <v>120</v>
      </c>
      <c r="O120" s="188" t="s">
        <v>93</v>
      </c>
      <c r="P120" s="188" t="s">
        <v>93</v>
      </c>
      <c r="Q120" s="188" t="s">
        <v>93</v>
      </c>
      <c r="R120" s="115">
        <v>2</v>
      </c>
      <c r="S120" s="188">
        <v>2</v>
      </c>
      <c r="T120" s="187" t="s">
        <v>583</v>
      </c>
      <c r="U120" s="187" t="s">
        <v>114</v>
      </c>
      <c r="W120" t="s">
        <v>1370</v>
      </c>
    </row>
    <row r="121" spans="1:23" ht="18" customHeight="1" x14ac:dyDescent="0.25">
      <c r="A121" s="159"/>
      <c r="B121" s="185" t="s">
        <v>580</v>
      </c>
      <c r="C121" s="112">
        <v>0</v>
      </c>
      <c r="D121" s="113">
        <v>0</v>
      </c>
      <c r="E121" s="114" t="s">
        <v>585</v>
      </c>
      <c r="F121" s="111" t="s">
        <v>582</v>
      </c>
      <c r="G121" s="111" t="s">
        <v>120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87">
        <v>2</v>
      </c>
      <c r="N121" s="115" t="s">
        <v>120</v>
      </c>
      <c r="O121" s="188" t="s">
        <v>94</v>
      </c>
      <c r="P121" s="188" t="s">
        <v>94</v>
      </c>
      <c r="Q121" s="188" t="s">
        <v>94</v>
      </c>
      <c r="R121" s="115">
        <v>2</v>
      </c>
      <c r="S121" s="188">
        <v>2</v>
      </c>
      <c r="T121" s="187" t="s">
        <v>583</v>
      </c>
      <c r="U121" s="187" t="s">
        <v>114</v>
      </c>
      <c r="W121" t="s">
        <v>1370</v>
      </c>
    </row>
    <row r="122" spans="1:23" ht="18" customHeight="1" x14ac:dyDescent="0.25">
      <c r="A122" s="159"/>
      <c r="B122" s="185" t="s">
        <v>580</v>
      </c>
      <c r="C122" s="112">
        <v>199</v>
      </c>
      <c r="D122" s="113">
        <v>-10</v>
      </c>
      <c r="E122" s="114" t="s">
        <v>585</v>
      </c>
      <c r="F122" s="111" t="s">
        <v>582</v>
      </c>
      <c r="G122" s="111" t="s">
        <v>120</v>
      </c>
      <c r="H122" s="111" t="s">
        <v>120</v>
      </c>
      <c r="I122" s="111" t="s">
        <v>120</v>
      </c>
      <c r="J122" s="111" t="s">
        <v>120</v>
      </c>
      <c r="K122" s="111" t="s">
        <v>120</v>
      </c>
      <c r="L122" s="111" t="s">
        <v>120</v>
      </c>
      <c r="M122" s="187" t="s">
        <v>580</v>
      </c>
      <c r="N122" s="115" t="s">
        <v>120</v>
      </c>
      <c r="O122" s="188" t="s">
        <v>93</v>
      </c>
      <c r="P122" s="188" t="s">
        <v>94</v>
      </c>
      <c r="Q122" s="188" t="s">
        <v>94</v>
      </c>
      <c r="R122" s="115">
        <v>2</v>
      </c>
      <c r="S122" s="188">
        <v>2</v>
      </c>
      <c r="T122" s="187" t="s">
        <v>583</v>
      </c>
      <c r="U122" s="187" t="s">
        <v>114</v>
      </c>
      <c r="W122" t="s">
        <v>1370</v>
      </c>
    </row>
    <row r="123" spans="1:23" ht="18" customHeight="1" x14ac:dyDescent="0.25">
      <c r="A123" s="159"/>
      <c r="B123" s="185" t="s">
        <v>580</v>
      </c>
      <c r="C123" s="112">
        <v>0</v>
      </c>
      <c r="D123" s="113">
        <v>-68</v>
      </c>
      <c r="E123" s="114" t="s">
        <v>585</v>
      </c>
      <c r="F123" s="111" t="s">
        <v>582</v>
      </c>
      <c r="G123" s="111" t="s">
        <v>120</v>
      </c>
      <c r="H123" s="111" t="s">
        <v>120</v>
      </c>
      <c r="I123" s="111" t="s">
        <v>120</v>
      </c>
      <c r="J123" s="111" t="s">
        <v>120</v>
      </c>
      <c r="K123" s="111" t="s">
        <v>120</v>
      </c>
      <c r="L123" s="111" t="s">
        <v>120</v>
      </c>
      <c r="M123" s="187" t="s">
        <v>580</v>
      </c>
      <c r="N123" s="115" t="s">
        <v>120</v>
      </c>
      <c r="O123" s="188" t="s">
        <v>93</v>
      </c>
      <c r="P123" s="188" t="s">
        <v>93</v>
      </c>
      <c r="Q123" s="188" t="s">
        <v>93</v>
      </c>
      <c r="R123" s="115">
        <v>2</v>
      </c>
      <c r="S123" s="188">
        <v>2</v>
      </c>
      <c r="T123" s="187" t="s">
        <v>583</v>
      </c>
      <c r="U123" s="187" t="s">
        <v>588</v>
      </c>
      <c r="W123" t="s">
        <v>1370</v>
      </c>
    </row>
    <row r="124" spans="1:23" ht="18" customHeight="1" x14ac:dyDescent="0.25">
      <c r="A124" s="159"/>
      <c r="B124" s="185" t="s">
        <v>580</v>
      </c>
      <c r="C124" s="112">
        <v>0</v>
      </c>
      <c r="D124" s="113">
        <v>-24</v>
      </c>
      <c r="E124" s="114" t="s">
        <v>585</v>
      </c>
      <c r="F124" s="111" t="s">
        <v>582</v>
      </c>
      <c r="G124" s="111" t="s">
        <v>120</v>
      </c>
      <c r="H124" s="111" t="s">
        <v>120</v>
      </c>
      <c r="I124" s="111" t="s">
        <v>120</v>
      </c>
      <c r="J124" s="111" t="s">
        <v>120</v>
      </c>
      <c r="K124" s="111" t="s">
        <v>120</v>
      </c>
      <c r="L124" s="111" t="s">
        <v>120</v>
      </c>
      <c r="M124" s="187" t="s">
        <v>580</v>
      </c>
      <c r="N124" s="115" t="s">
        <v>120</v>
      </c>
      <c r="O124" s="188" t="s">
        <v>94</v>
      </c>
      <c r="P124" s="188" t="s">
        <v>94</v>
      </c>
      <c r="Q124" s="188" t="s">
        <v>94</v>
      </c>
      <c r="R124" s="115">
        <v>2</v>
      </c>
      <c r="S124" s="188">
        <v>2</v>
      </c>
      <c r="T124" s="187" t="s">
        <v>583</v>
      </c>
      <c r="U124" s="187" t="s">
        <v>114</v>
      </c>
      <c r="W124" t="s">
        <v>1370</v>
      </c>
    </row>
    <row r="125" spans="1:23" ht="18" customHeight="1" x14ac:dyDescent="0.25">
      <c r="A125" s="159"/>
      <c r="B125" s="185" t="s">
        <v>580</v>
      </c>
      <c r="C125" s="112">
        <v>0</v>
      </c>
      <c r="D125" s="113">
        <v>0</v>
      </c>
      <c r="E125" s="114" t="s">
        <v>585</v>
      </c>
      <c r="F125" s="111" t="s">
        <v>582</v>
      </c>
      <c r="G125" s="111" t="s">
        <v>120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87" t="s">
        <v>580</v>
      </c>
      <c r="N125" s="115" t="s">
        <v>120</v>
      </c>
      <c r="O125" s="188">
        <v>6</v>
      </c>
      <c r="P125" s="188" t="s">
        <v>96</v>
      </c>
      <c r="Q125" s="188" t="s">
        <v>96</v>
      </c>
      <c r="R125" s="115">
        <v>2</v>
      </c>
      <c r="S125" s="188">
        <v>2</v>
      </c>
      <c r="T125" s="187" t="s">
        <v>583</v>
      </c>
      <c r="U125" s="187" t="s">
        <v>114</v>
      </c>
      <c r="W125" t="s">
        <v>1370</v>
      </c>
    </row>
    <row r="126" spans="1:23" ht="18" customHeight="1" x14ac:dyDescent="0.25">
      <c r="A126" s="159"/>
      <c r="B126" s="185" t="s">
        <v>580</v>
      </c>
      <c r="C126" s="112">
        <v>275</v>
      </c>
      <c r="D126" s="113">
        <v>0</v>
      </c>
      <c r="E126" s="114" t="s">
        <v>585</v>
      </c>
      <c r="F126" s="111" t="s">
        <v>582</v>
      </c>
      <c r="G126" s="111" t="s">
        <v>120</v>
      </c>
      <c r="H126" s="111" t="s">
        <v>120</v>
      </c>
      <c r="I126" s="111" t="s">
        <v>120</v>
      </c>
      <c r="J126" s="111" t="s">
        <v>120</v>
      </c>
      <c r="K126" s="111" t="s">
        <v>120</v>
      </c>
      <c r="L126" s="111" t="s">
        <v>120</v>
      </c>
      <c r="M126" s="187" t="s">
        <v>580</v>
      </c>
      <c r="N126" s="115" t="s">
        <v>120</v>
      </c>
      <c r="O126" s="188" t="s">
        <v>94</v>
      </c>
      <c r="P126" s="188" t="s">
        <v>94</v>
      </c>
      <c r="Q126" s="188" t="s">
        <v>94</v>
      </c>
      <c r="R126" s="115">
        <v>2</v>
      </c>
      <c r="S126" s="188">
        <v>2</v>
      </c>
      <c r="T126" s="187" t="s">
        <v>583</v>
      </c>
      <c r="U126" s="187" t="s">
        <v>114</v>
      </c>
      <c r="W126" t="s">
        <v>1370</v>
      </c>
    </row>
    <row r="127" spans="1:23" ht="18" customHeight="1" x14ac:dyDescent="0.25">
      <c r="A127" s="159"/>
      <c r="B127" s="185" t="s">
        <v>580</v>
      </c>
      <c r="C127" s="112">
        <v>184</v>
      </c>
      <c r="D127" s="113">
        <v>0</v>
      </c>
      <c r="E127" s="114" t="s">
        <v>585</v>
      </c>
      <c r="F127" s="111" t="s">
        <v>582</v>
      </c>
      <c r="G127" s="111" t="s">
        <v>120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87">
        <v>2</v>
      </c>
      <c r="N127" s="115" t="s">
        <v>120</v>
      </c>
      <c r="O127" s="188">
        <v>6</v>
      </c>
      <c r="P127" s="188">
        <v>6</v>
      </c>
      <c r="Q127" s="188">
        <v>6</v>
      </c>
      <c r="R127" s="115">
        <v>2</v>
      </c>
      <c r="S127" s="188">
        <v>2</v>
      </c>
      <c r="T127" s="187" t="s">
        <v>583</v>
      </c>
      <c r="U127" s="187" t="s">
        <v>114</v>
      </c>
      <c r="W127" t="s">
        <v>1370</v>
      </c>
    </row>
    <row r="128" spans="1:23" ht="18" customHeight="1" x14ac:dyDescent="0.25">
      <c r="A128" s="159"/>
      <c r="B128" s="185" t="s">
        <v>580</v>
      </c>
      <c r="C128" s="112">
        <v>0</v>
      </c>
      <c r="D128" s="113">
        <v>0</v>
      </c>
      <c r="E128" s="114" t="s">
        <v>585</v>
      </c>
      <c r="F128" s="111" t="s">
        <v>582</v>
      </c>
      <c r="G128" s="111" t="s">
        <v>120</v>
      </c>
      <c r="H128" s="111" t="s">
        <v>120</v>
      </c>
      <c r="I128" s="111" t="s">
        <v>120</v>
      </c>
      <c r="J128" s="111" t="s">
        <v>120</v>
      </c>
      <c r="K128" s="111" t="s">
        <v>120</v>
      </c>
      <c r="L128" s="111" t="s">
        <v>120</v>
      </c>
      <c r="M128" s="187">
        <v>2</v>
      </c>
      <c r="N128" s="115" t="s">
        <v>120</v>
      </c>
      <c r="O128" s="188" t="s">
        <v>90</v>
      </c>
      <c r="P128" s="188" t="s">
        <v>90</v>
      </c>
      <c r="Q128" s="188" t="s">
        <v>90</v>
      </c>
      <c r="R128" s="115">
        <v>2</v>
      </c>
      <c r="S128" s="188">
        <v>2</v>
      </c>
      <c r="T128" s="187" t="s">
        <v>583</v>
      </c>
      <c r="U128" s="187" t="s">
        <v>114</v>
      </c>
      <c r="W128" t="s">
        <v>1370</v>
      </c>
    </row>
    <row r="129" spans="1:23" ht="18" customHeight="1" x14ac:dyDescent="0.25">
      <c r="A129" s="159"/>
      <c r="B129" s="185" t="s">
        <v>580</v>
      </c>
      <c r="C129" s="112">
        <v>275</v>
      </c>
      <c r="D129" s="113">
        <v>-55</v>
      </c>
      <c r="E129" s="114" t="s">
        <v>581</v>
      </c>
      <c r="F129" s="111" t="s">
        <v>582</v>
      </c>
      <c r="G129" s="111" t="s">
        <v>120</v>
      </c>
      <c r="H129" s="111" t="s">
        <v>120</v>
      </c>
      <c r="I129" s="111" t="s">
        <v>120</v>
      </c>
      <c r="J129" s="111" t="s">
        <v>120</v>
      </c>
      <c r="K129" s="111" t="s">
        <v>120</v>
      </c>
      <c r="L129" s="111" t="s">
        <v>120</v>
      </c>
      <c r="M129" s="187" t="s">
        <v>580</v>
      </c>
      <c r="N129" s="115" t="s">
        <v>120</v>
      </c>
      <c r="O129" s="188" t="s">
        <v>92</v>
      </c>
      <c r="P129" s="188" t="s">
        <v>92</v>
      </c>
      <c r="Q129" s="188" t="s">
        <v>92</v>
      </c>
      <c r="R129" s="115">
        <v>2</v>
      </c>
      <c r="S129" s="188">
        <v>1</v>
      </c>
      <c r="T129" s="187" t="s">
        <v>586</v>
      </c>
      <c r="U129" s="187" t="s">
        <v>328</v>
      </c>
      <c r="W129" t="s">
        <v>1370</v>
      </c>
    </row>
    <row r="130" spans="1:23" ht="18" customHeight="1" x14ac:dyDescent="0.25">
      <c r="A130" s="159"/>
      <c r="B130" s="185">
        <v>45707</v>
      </c>
      <c r="C130" s="112">
        <v>0</v>
      </c>
      <c r="D130" s="113">
        <v>-99</v>
      </c>
      <c r="E130" s="114" t="s">
        <v>585</v>
      </c>
      <c r="F130" s="111" t="s">
        <v>582</v>
      </c>
      <c r="G130" s="111" t="s">
        <v>120</v>
      </c>
      <c r="H130" s="111" t="s">
        <v>120</v>
      </c>
      <c r="I130" s="111" t="s">
        <v>120</v>
      </c>
      <c r="J130" s="111" t="s">
        <v>120</v>
      </c>
      <c r="K130" s="111" t="s">
        <v>120</v>
      </c>
      <c r="L130" s="111" t="s">
        <v>120</v>
      </c>
      <c r="M130" s="187">
        <v>2</v>
      </c>
      <c r="N130" s="115" t="s">
        <v>120</v>
      </c>
      <c r="O130" s="188" t="s">
        <v>90</v>
      </c>
      <c r="P130" s="188" t="s">
        <v>90</v>
      </c>
      <c r="Q130" s="188">
        <v>8</v>
      </c>
      <c r="R130" s="115">
        <v>3</v>
      </c>
      <c r="S130" s="188">
        <v>2</v>
      </c>
      <c r="T130" s="187" t="s">
        <v>586</v>
      </c>
      <c r="U130" s="187" t="s">
        <v>112</v>
      </c>
      <c r="W130" t="s">
        <v>1371</v>
      </c>
    </row>
    <row r="131" spans="1:23" ht="18" customHeight="1" x14ac:dyDescent="0.25">
      <c r="A131" s="159"/>
      <c r="B131" s="185" t="s">
        <v>580</v>
      </c>
      <c r="C131" s="112">
        <v>153</v>
      </c>
      <c r="D131" s="113">
        <v>0</v>
      </c>
      <c r="E131" s="114" t="s">
        <v>581</v>
      </c>
      <c r="F131" s="111" t="s">
        <v>582</v>
      </c>
      <c r="G131" s="111" t="s">
        <v>120</v>
      </c>
      <c r="H131" s="111" t="s">
        <v>120</v>
      </c>
      <c r="I131" s="111" t="s">
        <v>120</v>
      </c>
      <c r="J131" s="111" t="s">
        <v>120</v>
      </c>
      <c r="K131" s="111" t="s">
        <v>120</v>
      </c>
      <c r="L131" s="111" t="s">
        <v>120</v>
      </c>
      <c r="M131" s="187" t="s">
        <v>580</v>
      </c>
      <c r="N131" s="115" t="s">
        <v>120</v>
      </c>
      <c r="O131" s="188">
        <v>4</v>
      </c>
      <c r="P131" s="188" t="s">
        <v>92</v>
      </c>
      <c r="Q131" s="188" t="s">
        <v>92</v>
      </c>
      <c r="R131" s="115">
        <v>1</v>
      </c>
      <c r="S131" s="188">
        <v>2</v>
      </c>
      <c r="T131" s="187" t="s">
        <v>678</v>
      </c>
      <c r="U131" s="187" t="s">
        <v>580</v>
      </c>
      <c r="W131" t="s">
        <v>1370</v>
      </c>
    </row>
    <row r="132" spans="1:23" ht="18" customHeight="1" x14ac:dyDescent="0.25">
      <c r="A132" s="159"/>
      <c r="B132" s="185" t="s">
        <v>580</v>
      </c>
      <c r="C132" s="112">
        <v>153</v>
      </c>
      <c r="D132" s="113">
        <v>-55</v>
      </c>
      <c r="E132" s="114" t="s">
        <v>581</v>
      </c>
      <c r="F132" s="111" t="s">
        <v>582</v>
      </c>
      <c r="G132" s="111" t="s">
        <v>120</v>
      </c>
      <c r="H132" s="111" t="s">
        <v>120</v>
      </c>
      <c r="I132" s="111" t="s">
        <v>120</v>
      </c>
      <c r="J132" s="111" t="s">
        <v>120</v>
      </c>
      <c r="K132" s="111" t="s">
        <v>120</v>
      </c>
      <c r="L132" s="111" t="s">
        <v>120</v>
      </c>
      <c r="M132" s="187" t="s">
        <v>580</v>
      </c>
      <c r="N132" s="115" t="s">
        <v>120</v>
      </c>
      <c r="O132" s="188">
        <v>4</v>
      </c>
      <c r="P132" s="188">
        <v>4</v>
      </c>
      <c r="Q132" s="188">
        <v>4</v>
      </c>
      <c r="R132" s="115">
        <v>2</v>
      </c>
      <c r="S132" s="188">
        <v>1</v>
      </c>
      <c r="T132" s="187" t="s">
        <v>586</v>
      </c>
      <c r="U132" s="187" t="s">
        <v>328</v>
      </c>
      <c r="W132" t="s">
        <v>1370</v>
      </c>
    </row>
    <row r="133" spans="1:23" ht="18" customHeight="1" x14ac:dyDescent="0.25">
      <c r="A133" s="159"/>
      <c r="B133" s="185" t="s">
        <v>580</v>
      </c>
      <c r="C133" s="112">
        <v>92</v>
      </c>
      <c r="D133" s="113">
        <v>0</v>
      </c>
      <c r="E133" s="114" t="s">
        <v>581</v>
      </c>
      <c r="F133" s="111" t="s">
        <v>582</v>
      </c>
      <c r="G133" s="111" t="s">
        <v>120</v>
      </c>
      <c r="H133" s="111" t="s">
        <v>120</v>
      </c>
      <c r="I133" s="111" t="s">
        <v>120</v>
      </c>
      <c r="J133" s="111" t="s">
        <v>120</v>
      </c>
      <c r="K133" s="111" t="s">
        <v>120</v>
      </c>
      <c r="L133" s="111" t="s">
        <v>120</v>
      </c>
      <c r="M133" s="187">
        <v>1</v>
      </c>
      <c r="N133" s="115" t="s">
        <v>120</v>
      </c>
      <c r="O133" s="188" t="s">
        <v>93</v>
      </c>
      <c r="P133" s="188" t="s">
        <v>93</v>
      </c>
      <c r="Q133" s="188" t="s">
        <v>93</v>
      </c>
      <c r="R133" s="115">
        <v>1</v>
      </c>
      <c r="S133" s="188">
        <v>1</v>
      </c>
      <c r="T133" s="187" t="s">
        <v>583</v>
      </c>
      <c r="U133" s="187" t="s">
        <v>580</v>
      </c>
      <c r="W133" t="s">
        <v>1370</v>
      </c>
    </row>
    <row r="134" spans="1:23" ht="18" customHeight="1" x14ac:dyDescent="0.25">
      <c r="A134" s="159"/>
      <c r="B134" s="185" t="s">
        <v>580</v>
      </c>
      <c r="C134" s="112">
        <v>184</v>
      </c>
      <c r="D134" s="113">
        <v>0</v>
      </c>
      <c r="E134" s="114" t="s">
        <v>585</v>
      </c>
      <c r="F134" s="111" t="s">
        <v>582</v>
      </c>
      <c r="G134" s="111" t="s">
        <v>120</v>
      </c>
      <c r="H134" s="111" t="s">
        <v>120</v>
      </c>
      <c r="I134" s="111" t="s">
        <v>120</v>
      </c>
      <c r="J134" s="111" t="s">
        <v>120</v>
      </c>
      <c r="K134" s="111" t="s">
        <v>120</v>
      </c>
      <c r="L134" s="111" t="s">
        <v>120</v>
      </c>
      <c r="M134" s="187" t="s">
        <v>580</v>
      </c>
      <c r="N134" s="115" t="s">
        <v>120</v>
      </c>
      <c r="O134" s="188">
        <v>4</v>
      </c>
      <c r="P134" s="188">
        <v>4</v>
      </c>
      <c r="Q134" s="188">
        <v>4</v>
      </c>
      <c r="R134" s="115">
        <v>2</v>
      </c>
      <c r="S134" s="188">
        <v>2</v>
      </c>
      <c r="T134" s="187" t="s">
        <v>583</v>
      </c>
      <c r="U134" s="187" t="s">
        <v>114</v>
      </c>
      <c r="W134" t="s">
        <v>1370</v>
      </c>
    </row>
    <row r="135" spans="1:23" ht="18" customHeight="1" x14ac:dyDescent="0.25">
      <c r="A135" s="159"/>
      <c r="B135" s="185" t="s">
        <v>580</v>
      </c>
      <c r="C135" s="112">
        <v>72</v>
      </c>
      <c r="D135" s="113">
        <v>0</v>
      </c>
      <c r="E135" s="114" t="s">
        <v>585</v>
      </c>
      <c r="F135" s="111" t="s">
        <v>582</v>
      </c>
      <c r="G135" s="111" t="s">
        <v>143</v>
      </c>
      <c r="H135" s="111" t="s">
        <v>120</v>
      </c>
      <c r="I135" s="111" t="s">
        <v>120</v>
      </c>
      <c r="J135" s="111" t="s">
        <v>120</v>
      </c>
      <c r="K135" s="111" t="s">
        <v>120</v>
      </c>
      <c r="L135" s="111" t="s">
        <v>120</v>
      </c>
      <c r="M135" s="187" t="s">
        <v>580</v>
      </c>
      <c r="N135" s="115" t="s">
        <v>120</v>
      </c>
      <c r="O135" s="188" t="s">
        <v>94</v>
      </c>
      <c r="P135" s="188" t="s">
        <v>96</v>
      </c>
      <c r="Q135" s="188" t="s">
        <v>96</v>
      </c>
      <c r="R135" s="115">
        <v>2</v>
      </c>
      <c r="S135" s="188">
        <v>2</v>
      </c>
      <c r="T135" s="187" t="s">
        <v>583</v>
      </c>
      <c r="U135" s="187" t="s">
        <v>681</v>
      </c>
      <c r="W135" t="s">
        <v>1370</v>
      </c>
    </row>
    <row r="136" spans="1:23" ht="18" customHeight="1" x14ac:dyDescent="0.25">
      <c r="A136" s="159"/>
      <c r="B136" s="185" t="s">
        <v>580</v>
      </c>
      <c r="C136" s="112">
        <v>122</v>
      </c>
      <c r="D136" s="113">
        <v>0</v>
      </c>
      <c r="E136" s="114" t="s">
        <v>585</v>
      </c>
      <c r="F136" s="111" t="s">
        <v>582</v>
      </c>
      <c r="G136" s="111" t="s">
        <v>120</v>
      </c>
      <c r="H136" s="111" t="s">
        <v>120</v>
      </c>
      <c r="I136" s="111" t="s">
        <v>120</v>
      </c>
      <c r="J136" s="111" t="s">
        <v>120</v>
      </c>
      <c r="K136" s="111" t="s">
        <v>120</v>
      </c>
      <c r="L136" s="111" t="s">
        <v>120</v>
      </c>
      <c r="M136" s="187" t="s">
        <v>580</v>
      </c>
      <c r="N136" s="115" t="s">
        <v>120</v>
      </c>
      <c r="O136" s="188" t="s">
        <v>93</v>
      </c>
      <c r="P136" s="188" t="s">
        <v>93</v>
      </c>
      <c r="Q136" s="188" t="s">
        <v>93</v>
      </c>
      <c r="R136" s="115">
        <v>2</v>
      </c>
      <c r="S136" s="188">
        <v>2</v>
      </c>
      <c r="T136" s="187" t="s">
        <v>583</v>
      </c>
      <c r="U136" s="187" t="s">
        <v>114</v>
      </c>
      <c r="W136" t="s">
        <v>1370</v>
      </c>
    </row>
    <row r="137" spans="1:23" ht="18" customHeight="1" x14ac:dyDescent="0.25">
      <c r="A137" s="159"/>
      <c r="B137" s="185" t="s">
        <v>580</v>
      </c>
      <c r="C137" s="112">
        <v>0</v>
      </c>
      <c r="D137" s="113">
        <v>-53</v>
      </c>
      <c r="E137" s="114" t="s">
        <v>585</v>
      </c>
      <c r="F137" s="111" t="s">
        <v>582</v>
      </c>
      <c r="G137" s="111" t="s">
        <v>120</v>
      </c>
      <c r="H137" s="111" t="s">
        <v>120</v>
      </c>
      <c r="I137" s="111" t="s">
        <v>120</v>
      </c>
      <c r="J137" s="111" t="s">
        <v>120</v>
      </c>
      <c r="K137" s="111" t="s">
        <v>120</v>
      </c>
      <c r="L137" s="111" t="s">
        <v>120</v>
      </c>
      <c r="M137" s="187">
        <v>2</v>
      </c>
      <c r="N137" s="115" t="s">
        <v>120</v>
      </c>
      <c r="O137" s="188" t="s">
        <v>93</v>
      </c>
      <c r="P137" s="188" t="s">
        <v>93</v>
      </c>
      <c r="Q137" s="188" t="s">
        <v>93</v>
      </c>
      <c r="R137" s="115">
        <v>2</v>
      </c>
      <c r="S137" s="188">
        <v>2</v>
      </c>
      <c r="T137" s="187" t="s">
        <v>583</v>
      </c>
      <c r="U137" s="187" t="s">
        <v>588</v>
      </c>
      <c r="W137" t="s">
        <v>1370</v>
      </c>
    </row>
    <row r="138" spans="1:23" ht="18" customHeight="1" x14ac:dyDescent="0.25">
      <c r="A138" s="159"/>
      <c r="B138" s="185" t="s">
        <v>580</v>
      </c>
      <c r="C138" s="112">
        <v>31</v>
      </c>
      <c r="D138" s="113">
        <v>-85</v>
      </c>
      <c r="E138" s="114" t="s">
        <v>585</v>
      </c>
      <c r="F138" s="111" t="s">
        <v>582</v>
      </c>
      <c r="G138" s="111" t="s">
        <v>120</v>
      </c>
      <c r="H138" s="111" t="s">
        <v>120</v>
      </c>
      <c r="I138" s="111" t="s">
        <v>120</v>
      </c>
      <c r="J138" s="111" t="s">
        <v>120</v>
      </c>
      <c r="K138" s="111" t="s">
        <v>120</v>
      </c>
      <c r="L138" s="111" t="s">
        <v>120</v>
      </c>
      <c r="M138" s="187" t="s">
        <v>580</v>
      </c>
      <c r="N138" s="115" t="s">
        <v>120</v>
      </c>
      <c r="O138" s="188" t="s">
        <v>92</v>
      </c>
      <c r="P138" s="188" t="s">
        <v>92</v>
      </c>
      <c r="Q138" s="188" t="s">
        <v>92</v>
      </c>
      <c r="R138" s="115">
        <v>2</v>
      </c>
      <c r="S138" s="188">
        <v>2</v>
      </c>
      <c r="T138" s="187" t="s">
        <v>583</v>
      </c>
      <c r="U138" s="187" t="s">
        <v>588</v>
      </c>
      <c r="W138" t="s">
        <v>1370</v>
      </c>
    </row>
    <row r="139" spans="1:23" ht="18" customHeight="1" x14ac:dyDescent="0.25">
      <c r="A139" s="159"/>
      <c r="B139" s="185" t="s">
        <v>580</v>
      </c>
      <c r="C139" s="112">
        <v>0</v>
      </c>
      <c r="D139" s="113">
        <v>-10</v>
      </c>
      <c r="E139" s="114" t="s">
        <v>585</v>
      </c>
      <c r="F139" s="111" t="s">
        <v>582</v>
      </c>
      <c r="G139" s="111" t="s">
        <v>120</v>
      </c>
      <c r="H139" s="111" t="s">
        <v>120</v>
      </c>
      <c r="I139" s="111" t="s">
        <v>120</v>
      </c>
      <c r="J139" s="111" t="s">
        <v>120</v>
      </c>
      <c r="K139" s="111" t="s">
        <v>120</v>
      </c>
      <c r="L139" s="111" t="s">
        <v>120</v>
      </c>
      <c r="M139" s="187" t="s">
        <v>580</v>
      </c>
      <c r="N139" s="115" t="s">
        <v>120</v>
      </c>
      <c r="O139" s="188">
        <v>4</v>
      </c>
      <c r="P139" s="188">
        <v>4</v>
      </c>
      <c r="Q139" s="188">
        <v>4</v>
      </c>
      <c r="R139" s="115">
        <v>2</v>
      </c>
      <c r="S139" s="188">
        <v>2</v>
      </c>
      <c r="T139" s="187" t="s">
        <v>583</v>
      </c>
      <c r="U139" s="187" t="s">
        <v>114</v>
      </c>
      <c r="W139" t="s">
        <v>1370</v>
      </c>
    </row>
    <row r="140" spans="1:23" ht="18" customHeight="1" x14ac:dyDescent="0.25">
      <c r="A140" s="159"/>
      <c r="B140" s="185">
        <v>45714</v>
      </c>
      <c r="C140" s="112">
        <v>245</v>
      </c>
      <c r="D140" s="113">
        <v>-92</v>
      </c>
      <c r="E140" s="114" t="s">
        <v>585</v>
      </c>
      <c r="F140" s="111" t="s">
        <v>582</v>
      </c>
      <c r="G140" s="111" t="s">
        <v>120</v>
      </c>
      <c r="H140" s="111" t="s">
        <v>120</v>
      </c>
      <c r="I140" s="111" t="s">
        <v>120</v>
      </c>
      <c r="J140" s="111" t="s">
        <v>120</v>
      </c>
      <c r="K140" s="111" t="s">
        <v>120</v>
      </c>
      <c r="L140" s="111" t="s">
        <v>120</v>
      </c>
      <c r="M140" s="187">
        <v>2</v>
      </c>
      <c r="N140" s="115" t="s">
        <v>120</v>
      </c>
      <c r="O140" s="188">
        <v>5</v>
      </c>
      <c r="P140" s="188">
        <v>4</v>
      </c>
      <c r="Q140" s="188">
        <v>8</v>
      </c>
      <c r="R140" s="115">
        <v>3</v>
      </c>
      <c r="S140" s="188">
        <v>2</v>
      </c>
      <c r="T140" s="187" t="s">
        <v>586</v>
      </c>
      <c r="U140" s="187" t="s">
        <v>112</v>
      </c>
      <c r="W140" t="s">
        <v>1371</v>
      </c>
    </row>
    <row r="141" spans="1:23" ht="18" customHeight="1" x14ac:dyDescent="0.25">
      <c r="A141" s="159"/>
      <c r="B141" s="185" t="s">
        <v>580</v>
      </c>
      <c r="C141" s="112">
        <v>153</v>
      </c>
      <c r="D141" s="113">
        <v>0</v>
      </c>
      <c r="E141" s="114" t="s">
        <v>585</v>
      </c>
      <c r="F141" s="111" t="s">
        <v>582</v>
      </c>
      <c r="G141" s="111" t="s">
        <v>120</v>
      </c>
      <c r="H141" s="111" t="s">
        <v>120</v>
      </c>
      <c r="I141" s="111" t="s">
        <v>120</v>
      </c>
      <c r="J141" s="111" t="s">
        <v>120</v>
      </c>
      <c r="K141" s="111" t="s">
        <v>120</v>
      </c>
      <c r="L141" s="111" t="s">
        <v>120</v>
      </c>
      <c r="M141" s="187" t="s">
        <v>580</v>
      </c>
      <c r="N141" s="115" t="s">
        <v>120</v>
      </c>
      <c r="O141" s="188" t="s">
        <v>96</v>
      </c>
      <c r="P141" s="188" t="s">
        <v>96</v>
      </c>
      <c r="Q141" s="188" t="s">
        <v>96</v>
      </c>
      <c r="R141" s="115">
        <v>2</v>
      </c>
      <c r="S141" s="188">
        <v>2</v>
      </c>
      <c r="T141" s="187" t="s">
        <v>583</v>
      </c>
      <c r="U141" s="187" t="s">
        <v>114</v>
      </c>
      <c r="W141" t="s">
        <v>1370</v>
      </c>
    </row>
    <row r="142" spans="1:23" ht="18" customHeight="1" x14ac:dyDescent="0.25">
      <c r="A142" s="159"/>
      <c r="B142" s="185" t="s">
        <v>580</v>
      </c>
      <c r="C142" s="112">
        <v>0</v>
      </c>
      <c r="D142" s="113">
        <v>0</v>
      </c>
      <c r="E142" s="114" t="s">
        <v>585</v>
      </c>
      <c r="F142" s="111" t="s">
        <v>582</v>
      </c>
      <c r="G142" s="111" t="s">
        <v>120</v>
      </c>
      <c r="H142" s="111" t="s">
        <v>120</v>
      </c>
      <c r="I142" s="111" t="s">
        <v>120</v>
      </c>
      <c r="J142" s="111" t="s">
        <v>120</v>
      </c>
      <c r="K142" s="111" t="s">
        <v>120</v>
      </c>
      <c r="L142" s="111" t="s">
        <v>120</v>
      </c>
      <c r="M142" s="187" t="s">
        <v>580</v>
      </c>
      <c r="N142" s="115" t="s">
        <v>120</v>
      </c>
      <c r="O142" s="188">
        <v>5</v>
      </c>
      <c r="P142" s="188">
        <v>5</v>
      </c>
      <c r="Q142" s="188">
        <v>5</v>
      </c>
      <c r="R142" s="115">
        <v>2</v>
      </c>
      <c r="S142" s="188">
        <v>2</v>
      </c>
      <c r="T142" s="187" t="s">
        <v>583</v>
      </c>
      <c r="U142" s="187" t="s">
        <v>114</v>
      </c>
      <c r="W142" t="s">
        <v>1370</v>
      </c>
    </row>
    <row r="143" spans="1:23" ht="18" customHeight="1" x14ac:dyDescent="0.25">
      <c r="A143" s="159"/>
      <c r="B143" s="185" t="s">
        <v>580</v>
      </c>
      <c r="C143" s="112">
        <v>46</v>
      </c>
      <c r="D143" s="113">
        <v>-62</v>
      </c>
      <c r="E143" s="114" t="s">
        <v>585</v>
      </c>
      <c r="F143" s="111" t="s">
        <v>582</v>
      </c>
      <c r="G143" s="111" t="s">
        <v>120</v>
      </c>
      <c r="H143" s="111" t="s">
        <v>120</v>
      </c>
      <c r="I143" s="111" t="s">
        <v>120</v>
      </c>
      <c r="J143" s="111" t="s">
        <v>120</v>
      </c>
      <c r="K143" s="111" t="s">
        <v>120</v>
      </c>
      <c r="L143" s="111" t="s">
        <v>120</v>
      </c>
      <c r="M143" s="187" t="s">
        <v>580</v>
      </c>
      <c r="N143" s="115" t="s">
        <v>120</v>
      </c>
      <c r="O143" s="188">
        <v>5</v>
      </c>
      <c r="P143" s="188">
        <v>5</v>
      </c>
      <c r="Q143" s="188">
        <v>5</v>
      </c>
      <c r="R143" s="115">
        <v>2</v>
      </c>
      <c r="S143" s="188">
        <v>2</v>
      </c>
      <c r="T143" s="187" t="s">
        <v>583</v>
      </c>
      <c r="U143" s="187" t="s">
        <v>588</v>
      </c>
      <c r="W143" t="s">
        <v>1370</v>
      </c>
    </row>
    <row r="144" spans="1:23" ht="18" customHeight="1" x14ac:dyDescent="0.25">
      <c r="A144" s="159"/>
      <c r="B144" s="185">
        <v>45716</v>
      </c>
      <c r="C144" s="112">
        <v>61</v>
      </c>
      <c r="D144" s="113">
        <v>-90</v>
      </c>
      <c r="E144" s="114" t="s">
        <v>585</v>
      </c>
      <c r="F144" s="111" t="s">
        <v>582</v>
      </c>
      <c r="G144" s="111" t="s">
        <v>143</v>
      </c>
      <c r="H144" s="111" t="s">
        <v>120</v>
      </c>
      <c r="I144" s="111" t="s">
        <v>120</v>
      </c>
      <c r="J144" s="111" t="s">
        <v>120</v>
      </c>
      <c r="K144" s="111" t="s">
        <v>120</v>
      </c>
      <c r="L144" s="111" t="s">
        <v>120</v>
      </c>
      <c r="M144" s="187" t="s">
        <v>580</v>
      </c>
      <c r="N144" s="115" t="s">
        <v>120</v>
      </c>
      <c r="O144" s="188" t="s">
        <v>93</v>
      </c>
      <c r="P144" s="188" t="s">
        <v>93</v>
      </c>
      <c r="Q144" s="188">
        <v>8</v>
      </c>
      <c r="R144" s="115">
        <v>3</v>
      </c>
      <c r="S144" s="188">
        <v>2</v>
      </c>
      <c r="T144" s="187" t="s">
        <v>586</v>
      </c>
      <c r="U144" s="187" t="s">
        <v>112</v>
      </c>
      <c r="W144" t="s">
        <v>1371</v>
      </c>
    </row>
    <row r="145" spans="1:23" ht="18" customHeight="1" x14ac:dyDescent="0.25">
      <c r="A145" s="159"/>
      <c r="B145" s="185" t="s">
        <v>580</v>
      </c>
      <c r="C145" s="112">
        <v>246</v>
      </c>
      <c r="D145" s="113">
        <v>-23</v>
      </c>
      <c r="E145" s="114" t="s">
        <v>585</v>
      </c>
      <c r="F145" s="111" t="s">
        <v>582</v>
      </c>
      <c r="G145" s="111" t="s">
        <v>120</v>
      </c>
      <c r="H145" s="111" t="s">
        <v>120</v>
      </c>
      <c r="I145" s="111" t="s">
        <v>120</v>
      </c>
      <c r="J145" s="111" t="s">
        <v>120</v>
      </c>
      <c r="K145" s="111" t="s">
        <v>120</v>
      </c>
      <c r="L145" s="111" t="s">
        <v>120</v>
      </c>
      <c r="M145" s="187">
        <v>2</v>
      </c>
      <c r="N145" s="115" t="s">
        <v>120</v>
      </c>
      <c r="O145" s="188">
        <v>5</v>
      </c>
      <c r="P145" s="188">
        <v>5</v>
      </c>
      <c r="Q145" s="188">
        <v>5</v>
      </c>
      <c r="R145" s="115">
        <v>2</v>
      </c>
      <c r="S145" s="188">
        <v>2</v>
      </c>
      <c r="T145" s="187" t="s">
        <v>583</v>
      </c>
      <c r="U145" s="187" t="s">
        <v>114</v>
      </c>
      <c r="W145" t="s">
        <v>1370</v>
      </c>
    </row>
    <row r="146" spans="1:23" ht="18" customHeight="1" x14ac:dyDescent="0.25">
      <c r="A146" s="159"/>
      <c r="B146" s="185" t="s">
        <v>580</v>
      </c>
      <c r="C146" s="112">
        <v>61</v>
      </c>
      <c r="D146" s="113">
        <v>0</v>
      </c>
      <c r="E146" s="114" t="s">
        <v>585</v>
      </c>
      <c r="F146" s="111" t="s">
        <v>582</v>
      </c>
      <c r="G146" s="111" t="s">
        <v>120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87" t="s">
        <v>580</v>
      </c>
      <c r="N146" s="115" t="s">
        <v>120</v>
      </c>
      <c r="O146" s="188">
        <v>5</v>
      </c>
      <c r="P146" s="188">
        <v>5</v>
      </c>
      <c r="Q146" s="188">
        <v>5</v>
      </c>
      <c r="R146" s="115">
        <v>2</v>
      </c>
      <c r="S146" s="188">
        <v>2</v>
      </c>
      <c r="T146" s="187" t="s">
        <v>583</v>
      </c>
      <c r="U146" s="187" t="s">
        <v>114</v>
      </c>
      <c r="W146" t="s">
        <v>1370</v>
      </c>
    </row>
    <row r="147" spans="1:23" ht="18" customHeight="1" x14ac:dyDescent="0.25">
      <c r="A147" s="159"/>
      <c r="B147" s="185" t="s">
        <v>580</v>
      </c>
      <c r="C147" s="112">
        <v>245</v>
      </c>
      <c r="D147" s="113">
        <v>0</v>
      </c>
      <c r="E147" s="114" t="s">
        <v>585</v>
      </c>
      <c r="F147" s="111" t="s">
        <v>582</v>
      </c>
      <c r="G147" s="111" t="s">
        <v>120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87" t="s">
        <v>580</v>
      </c>
      <c r="N147" s="115" t="s">
        <v>120</v>
      </c>
      <c r="O147" s="188" t="s">
        <v>92</v>
      </c>
      <c r="P147" s="188" t="s">
        <v>92</v>
      </c>
      <c r="Q147" s="188" t="s">
        <v>92</v>
      </c>
      <c r="R147" s="115">
        <v>2</v>
      </c>
      <c r="S147" s="188">
        <v>2</v>
      </c>
      <c r="T147" s="187" t="s">
        <v>583</v>
      </c>
      <c r="U147" s="187" t="s">
        <v>114</v>
      </c>
      <c r="W147" t="s">
        <v>1370</v>
      </c>
    </row>
    <row r="148" spans="1:23" ht="18" customHeight="1" x14ac:dyDescent="0.25">
      <c r="A148" s="159"/>
      <c r="B148" s="185" t="s">
        <v>580</v>
      </c>
      <c r="C148" s="112">
        <v>0</v>
      </c>
      <c r="D148" s="113">
        <v>0</v>
      </c>
      <c r="E148" s="114" t="s">
        <v>585</v>
      </c>
      <c r="F148" s="111" t="s">
        <v>582</v>
      </c>
      <c r="G148" s="111" t="s">
        <v>120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87">
        <v>2</v>
      </c>
      <c r="N148" s="115" t="s">
        <v>120</v>
      </c>
      <c r="O148" s="188">
        <v>4</v>
      </c>
      <c r="P148" s="188" t="s">
        <v>92</v>
      </c>
      <c r="Q148" s="188" t="s">
        <v>92</v>
      </c>
      <c r="R148" s="115">
        <v>2</v>
      </c>
      <c r="S148" s="188">
        <v>2</v>
      </c>
      <c r="T148" s="187" t="s">
        <v>583</v>
      </c>
      <c r="U148" s="187" t="s">
        <v>114</v>
      </c>
      <c r="W148" t="s">
        <v>1370</v>
      </c>
    </row>
    <row r="149" spans="1:23" ht="18" customHeight="1" x14ac:dyDescent="0.25">
      <c r="A149" s="159"/>
      <c r="B149" s="185" t="s">
        <v>580</v>
      </c>
      <c r="C149" s="112">
        <v>0</v>
      </c>
      <c r="D149" s="113">
        <v>0</v>
      </c>
      <c r="E149" s="114" t="s">
        <v>585</v>
      </c>
      <c r="F149" s="111" t="s">
        <v>582</v>
      </c>
      <c r="G149" s="111" t="s">
        <v>120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87" t="s">
        <v>580</v>
      </c>
      <c r="N149" s="115" t="s">
        <v>120</v>
      </c>
      <c r="O149" s="188">
        <v>3</v>
      </c>
      <c r="P149" s="188" t="s">
        <v>90</v>
      </c>
      <c r="Q149" s="188" t="s">
        <v>90</v>
      </c>
      <c r="R149" s="115">
        <v>2</v>
      </c>
      <c r="S149" s="188">
        <v>2</v>
      </c>
      <c r="T149" s="187" t="s">
        <v>583</v>
      </c>
      <c r="U149" s="187" t="s">
        <v>114</v>
      </c>
      <c r="W149" t="s">
        <v>1370</v>
      </c>
    </row>
    <row r="150" spans="1:23" ht="18" customHeight="1" x14ac:dyDescent="0.25">
      <c r="A150" s="159"/>
      <c r="B150" s="185" t="s">
        <v>580</v>
      </c>
      <c r="C150" s="112">
        <v>0</v>
      </c>
      <c r="D150" s="113">
        <v>0</v>
      </c>
      <c r="E150" s="114" t="s">
        <v>581</v>
      </c>
      <c r="F150" s="111" t="s">
        <v>582</v>
      </c>
      <c r="G150" s="111" t="s">
        <v>120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87" t="s">
        <v>580</v>
      </c>
      <c r="N150" s="115" t="s">
        <v>120</v>
      </c>
      <c r="O150" s="188">
        <v>4</v>
      </c>
      <c r="P150" s="188" t="s">
        <v>90</v>
      </c>
      <c r="Q150" s="188" t="s">
        <v>90</v>
      </c>
      <c r="R150" s="115">
        <v>1</v>
      </c>
      <c r="S150" s="188">
        <v>1</v>
      </c>
      <c r="T150" s="187" t="s">
        <v>583</v>
      </c>
      <c r="U150" s="187" t="s">
        <v>580</v>
      </c>
      <c r="W150" t="s">
        <v>1370</v>
      </c>
    </row>
  </sheetData>
  <sheetProtection autoFilter="0"/>
  <autoFilter ref="B1:U150"/>
  <conditionalFormatting sqref="A1:XFD1048576">
    <cfRule type="expression" dxfId="43" priority="14">
      <formula>AND($I1="Yes",$D1&lt;-30)</formula>
    </cfRule>
    <cfRule type="expression" dxfId="42" priority="15">
      <formula>AND($D1&lt;-89,$R1=2)</formula>
    </cfRule>
    <cfRule type="expression" dxfId="41" priority="16">
      <formula>AND($J1="Yes",$D1&lt;-30)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5" sqref="A5:XFD1048576"/>
    </sheetView>
  </sheetViews>
  <sheetFormatPr defaultRowHeight="15" x14ac:dyDescent="0.25"/>
  <cols>
    <col min="2" max="2" width="40.5703125" bestFit="1" customWidth="1"/>
    <col min="3" max="3" width="19.140625" customWidth="1"/>
  </cols>
  <sheetData>
    <row r="1" spans="1:3" ht="15.75" thickBot="1" x14ac:dyDescent="0.3">
      <c r="A1" s="42" t="s">
        <v>0</v>
      </c>
      <c r="B1" s="43" t="s">
        <v>1</v>
      </c>
      <c r="C1" s="43" t="s">
        <v>330</v>
      </c>
    </row>
    <row r="2" spans="1:3" ht="15.75" thickTop="1" x14ac:dyDescent="0.25">
      <c r="A2" s="173" t="s">
        <v>46</v>
      </c>
      <c r="B2" s="174" t="s">
        <v>302</v>
      </c>
      <c r="C2" s="175" t="s">
        <v>573</v>
      </c>
    </row>
    <row r="3" spans="1:3" x14ac:dyDescent="0.25">
      <c r="A3" s="173" t="s">
        <v>351</v>
      </c>
      <c r="B3" s="174" t="s">
        <v>574</v>
      </c>
      <c r="C3" s="175" t="s">
        <v>573</v>
      </c>
    </row>
    <row r="4" spans="1:3" x14ac:dyDescent="0.25">
      <c r="A4" s="173" t="s">
        <v>380</v>
      </c>
      <c r="B4" s="174" t="s">
        <v>575</v>
      </c>
      <c r="C4" s="175" t="s">
        <v>573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E1" workbookViewId="0">
      <selection activeCell="A2" sqref="A2:B20"/>
    </sheetView>
  </sheetViews>
  <sheetFormatPr defaultRowHeight="15" x14ac:dyDescent="0.25"/>
  <cols>
    <col min="2" max="2" width="23.28515625" customWidth="1"/>
    <col min="4" max="4" width="16.7109375" bestFit="1" customWidth="1"/>
    <col min="5" max="6" width="15.28515625" bestFit="1" customWidth="1"/>
    <col min="7" max="7" width="16.7109375" bestFit="1" customWidth="1"/>
    <col min="8" max="8" width="15.28515625" bestFit="1" customWidth="1"/>
    <col min="9" max="9" width="14.5703125" bestFit="1" customWidth="1"/>
    <col min="10" max="11" width="10.7109375" bestFit="1" customWidth="1"/>
    <col min="12" max="12" width="17.42578125" bestFit="1" customWidth="1"/>
    <col min="13" max="13" width="40.7109375" bestFit="1" customWidth="1"/>
    <col min="14" max="14" width="10.42578125" bestFit="1" customWidth="1"/>
  </cols>
  <sheetData>
    <row r="1" spans="1:14" x14ac:dyDescent="0.25">
      <c r="A1" s="147" t="s">
        <v>309</v>
      </c>
      <c r="B1" s="147" t="s">
        <v>1</v>
      </c>
      <c r="C1" s="148" t="s">
        <v>310</v>
      </c>
      <c r="D1" s="149" t="s">
        <v>311</v>
      </c>
      <c r="E1" s="149" t="s">
        <v>312</v>
      </c>
      <c r="F1" s="149" t="s">
        <v>313</v>
      </c>
      <c r="G1" s="149" t="s">
        <v>311</v>
      </c>
      <c r="H1" s="149" t="s">
        <v>312</v>
      </c>
      <c r="I1" s="148" t="s">
        <v>314</v>
      </c>
      <c r="J1" s="147" t="s">
        <v>315</v>
      </c>
      <c r="K1" s="147" t="s">
        <v>316</v>
      </c>
      <c r="L1" s="150" t="s">
        <v>317</v>
      </c>
      <c r="M1" s="162" t="s">
        <v>318</v>
      </c>
      <c r="N1" s="149" t="s">
        <v>332</v>
      </c>
    </row>
    <row r="2" spans="1:14" x14ac:dyDescent="0.25">
      <c r="A2" s="151"/>
      <c r="B2" s="151"/>
      <c r="C2" s="152"/>
      <c r="D2" s="153"/>
      <c r="E2" s="153"/>
      <c r="F2" s="154"/>
      <c r="G2" s="153"/>
      <c r="H2" s="153"/>
      <c r="I2" s="152"/>
      <c r="J2" s="155"/>
      <c r="K2" s="155"/>
      <c r="L2" s="156"/>
      <c r="M2" s="163" t="str">
        <f>IF(AND(F2&lt;2,N2&gt;30),"YesC",(IF(F2&lt;2,"YesA",(IF(N2&gt;30,"YesB","No")))))</f>
        <v>YesA</v>
      </c>
      <c r="N2" s="157"/>
    </row>
    <row r="3" spans="1:14" x14ac:dyDescent="0.25">
      <c r="A3" s="151"/>
      <c r="B3" s="151"/>
      <c r="C3" s="152"/>
      <c r="D3" s="153"/>
      <c r="E3" s="153"/>
      <c r="F3" s="154"/>
      <c r="G3" s="153"/>
      <c r="H3" s="153"/>
      <c r="I3" s="152"/>
      <c r="J3" s="155"/>
      <c r="K3" s="155"/>
      <c r="L3" s="156"/>
      <c r="M3" s="163" t="str">
        <f>IF(AND(F3&lt;2,N3&gt;30),"YesC",(IF(F3&lt;2,"YesA",(IF(N3&gt;30,"YesB","No")))))</f>
        <v>YesA</v>
      </c>
      <c r="N3" s="157"/>
    </row>
    <row r="4" spans="1:14" x14ac:dyDescent="0.25">
      <c r="A4" s="151"/>
      <c r="B4" s="151"/>
      <c r="C4" s="152"/>
      <c r="D4" s="153"/>
      <c r="E4" s="153"/>
      <c r="F4" s="154"/>
      <c r="G4" s="153"/>
      <c r="H4" s="153"/>
      <c r="I4" s="152"/>
      <c r="J4" s="155"/>
      <c r="K4" s="155"/>
      <c r="L4" s="156"/>
      <c r="M4" s="163" t="str">
        <f>IF(AND(F4&lt;2,N4&gt;30),"YesC",(IF(F4&lt;2,"YesA",(IF(N4&gt;30,"YesB","No")))))</f>
        <v>YesA</v>
      </c>
      <c r="N4" s="1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A2" sqref="A2:B20"/>
    </sheetView>
  </sheetViews>
  <sheetFormatPr defaultRowHeight="15" x14ac:dyDescent="0.25"/>
  <cols>
    <col min="1" max="1" width="17.5703125" bestFit="1" customWidth="1"/>
    <col min="2" max="2" width="60.7109375" bestFit="1" customWidth="1"/>
  </cols>
  <sheetData>
    <row r="2" spans="1:2" x14ac:dyDescent="0.25">
      <c r="A2" t="s">
        <v>3</v>
      </c>
      <c r="B2" t="s">
        <v>117</v>
      </c>
    </row>
    <row r="3" spans="1:2" x14ac:dyDescent="0.25">
      <c r="A3" t="s">
        <v>4</v>
      </c>
      <c r="B3" t="s">
        <v>112</v>
      </c>
    </row>
    <row r="4" spans="1:2" x14ac:dyDescent="0.25">
      <c r="A4" t="s">
        <v>5</v>
      </c>
      <c r="B4" t="s">
        <v>114</v>
      </c>
    </row>
    <row r="5" spans="1:2" x14ac:dyDescent="0.25">
      <c r="A5" t="s">
        <v>6</v>
      </c>
      <c r="B5" t="s">
        <v>113</v>
      </c>
    </row>
    <row r="6" spans="1:2" x14ac:dyDescent="0.25">
      <c r="A6" t="s">
        <v>115</v>
      </c>
      <c r="B6" t="s">
        <v>102</v>
      </c>
    </row>
    <row r="7" spans="1:2" x14ac:dyDescent="0.25">
      <c r="A7" t="s">
        <v>116</v>
      </c>
      <c r="B7" t="s">
        <v>106</v>
      </c>
    </row>
    <row r="8" spans="1:2" x14ac:dyDescent="0.25">
      <c r="A8" t="s">
        <v>140</v>
      </c>
      <c r="B8" t="s">
        <v>141</v>
      </c>
    </row>
    <row r="9" spans="1:2" x14ac:dyDescent="0.25">
      <c r="A9" t="s">
        <v>145</v>
      </c>
      <c r="B9" t="s">
        <v>144</v>
      </c>
    </row>
    <row r="10" spans="1:2" x14ac:dyDescent="0.25">
      <c r="A10" t="s">
        <v>146</v>
      </c>
      <c r="B10" t="s">
        <v>329</v>
      </c>
    </row>
    <row r="11" spans="1:2" x14ac:dyDescent="0.25">
      <c r="A11" t="s">
        <v>147</v>
      </c>
      <c r="B11" t="s">
        <v>328</v>
      </c>
    </row>
    <row r="12" spans="1:2" x14ac:dyDescent="0.25">
      <c r="A12" t="s">
        <v>9</v>
      </c>
      <c r="B12" t="s">
        <v>161</v>
      </c>
    </row>
    <row r="13" spans="1:2" x14ac:dyDescent="0.25">
      <c r="A13" t="s">
        <v>162</v>
      </c>
      <c r="B13" t="s">
        <v>163</v>
      </c>
    </row>
    <row r="14" spans="1:2" x14ac:dyDescent="0.25">
      <c r="A14" t="s">
        <v>164</v>
      </c>
      <c r="B14" t="s">
        <v>165</v>
      </c>
    </row>
    <row r="15" spans="1:2" x14ac:dyDescent="0.25">
      <c r="A15" t="s">
        <v>173</v>
      </c>
      <c r="B15" t="s">
        <v>167</v>
      </c>
    </row>
    <row r="16" spans="1:2" x14ac:dyDescent="0.25">
      <c r="A16" t="s">
        <v>333</v>
      </c>
      <c r="B16" t="s">
        <v>319</v>
      </c>
    </row>
    <row r="17" spans="1:2" x14ac:dyDescent="0.25">
      <c r="A17" t="s">
        <v>334</v>
      </c>
      <c r="B17" t="s">
        <v>336</v>
      </c>
    </row>
    <row r="18" spans="1:2" x14ac:dyDescent="0.25">
      <c r="A18" t="s">
        <v>335</v>
      </c>
      <c r="B18" t="s">
        <v>337</v>
      </c>
    </row>
    <row r="19" spans="1:2" x14ac:dyDescent="0.25">
      <c r="A19" t="s">
        <v>320</v>
      </c>
      <c r="B19" t="s">
        <v>323</v>
      </c>
    </row>
    <row r="20" spans="1:2" x14ac:dyDescent="0.25">
      <c r="A20" t="s">
        <v>321</v>
      </c>
      <c r="B20" t="s">
        <v>322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2"/>
  <sheetViews>
    <sheetView topLeftCell="A133" workbookViewId="0">
      <selection activeCell="B150" sqref="B150"/>
    </sheetView>
  </sheetViews>
  <sheetFormatPr defaultRowHeight="15" x14ac:dyDescent="0.25"/>
  <cols>
    <col min="1" max="1" width="13.140625" bestFit="1" customWidth="1"/>
    <col min="2" max="2" width="13.28515625" bestFit="1" customWidth="1"/>
    <col min="3" max="3" width="11" customWidth="1"/>
    <col min="7" max="7" width="9.7109375" bestFit="1" customWidth="1"/>
    <col min="9" max="9" width="10.7109375" bestFit="1" customWidth="1"/>
  </cols>
  <sheetData>
    <row r="1" spans="1:7" x14ac:dyDescent="0.25">
      <c r="A1" t="s">
        <v>17</v>
      </c>
      <c r="B1" t="s">
        <v>18</v>
      </c>
      <c r="C1" t="s">
        <v>18</v>
      </c>
    </row>
    <row r="2" spans="1:7" x14ac:dyDescent="0.25">
      <c r="A2" s="25" t="s">
        <v>19</v>
      </c>
      <c r="B2" s="3">
        <v>0</v>
      </c>
      <c r="C2" s="48">
        <f>-B2</f>
        <v>0</v>
      </c>
    </row>
    <row r="3" spans="1:7" x14ac:dyDescent="0.25">
      <c r="A3" s="25" t="s">
        <v>175</v>
      </c>
      <c r="B3" s="3">
        <v>0</v>
      </c>
      <c r="C3" s="48">
        <f t="shared" ref="C3:C65" si="0">-B3</f>
        <v>0</v>
      </c>
    </row>
    <row r="4" spans="1:7" x14ac:dyDescent="0.25">
      <c r="A4" s="25" t="s">
        <v>20</v>
      </c>
      <c r="B4" s="3">
        <v>0</v>
      </c>
      <c r="C4" s="48">
        <f t="shared" si="0"/>
        <v>0</v>
      </c>
      <c r="G4" s="2"/>
    </row>
    <row r="5" spans="1:7" x14ac:dyDescent="0.25">
      <c r="A5" s="25" t="s">
        <v>340</v>
      </c>
      <c r="B5" s="3">
        <v>70</v>
      </c>
      <c r="C5" s="48">
        <f t="shared" si="0"/>
        <v>-70</v>
      </c>
      <c r="G5" s="2"/>
    </row>
    <row r="6" spans="1:7" x14ac:dyDescent="0.25">
      <c r="A6" s="25" t="s">
        <v>341</v>
      </c>
      <c r="B6" s="3">
        <v>0</v>
      </c>
      <c r="C6" s="48">
        <f t="shared" si="0"/>
        <v>0</v>
      </c>
    </row>
    <row r="7" spans="1:7" x14ac:dyDescent="0.25">
      <c r="A7" s="25" t="s">
        <v>176</v>
      </c>
      <c r="B7" s="3">
        <v>0</v>
      </c>
      <c r="C7" s="48">
        <f t="shared" si="0"/>
        <v>0</v>
      </c>
    </row>
    <row r="8" spans="1:7" x14ac:dyDescent="0.25">
      <c r="A8" s="25" t="s">
        <v>178</v>
      </c>
      <c r="B8" s="3">
        <v>0</v>
      </c>
      <c r="C8" s="48">
        <f t="shared" si="0"/>
        <v>0</v>
      </c>
    </row>
    <row r="9" spans="1:7" x14ac:dyDescent="0.25">
      <c r="A9" s="25" t="s">
        <v>23</v>
      </c>
      <c r="B9" s="3">
        <v>0</v>
      </c>
      <c r="C9" s="48">
        <f t="shared" si="0"/>
        <v>0</v>
      </c>
    </row>
    <row r="10" spans="1:7" x14ac:dyDescent="0.25">
      <c r="A10" s="25" t="s">
        <v>179</v>
      </c>
      <c r="B10" s="3">
        <v>11</v>
      </c>
      <c r="C10" s="48">
        <f t="shared" si="0"/>
        <v>-11</v>
      </c>
    </row>
    <row r="11" spans="1:7" x14ac:dyDescent="0.25">
      <c r="A11" s="25" t="s">
        <v>181</v>
      </c>
      <c r="B11" s="3">
        <v>4432</v>
      </c>
      <c r="C11" s="48">
        <f t="shared" si="0"/>
        <v>-4432</v>
      </c>
    </row>
    <row r="12" spans="1:7" x14ac:dyDescent="0.25">
      <c r="A12" s="25" t="s">
        <v>186</v>
      </c>
      <c r="B12" s="3">
        <v>4503</v>
      </c>
      <c r="C12" s="48">
        <f t="shared" si="0"/>
        <v>-4503</v>
      </c>
    </row>
    <row r="13" spans="1:7" x14ac:dyDescent="0.25">
      <c r="A13" s="25" t="s">
        <v>342</v>
      </c>
      <c r="B13" s="3">
        <v>0</v>
      </c>
      <c r="C13" s="48">
        <f t="shared" si="0"/>
        <v>0</v>
      </c>
    </row>
    <row r="14" spans="1:7" x14ac:dyDescent="0.25">
      <c r="A14" s="25" t="s">
        <v>154</v>
      </c>
      <c r="B14" s="3">
        <v>0</v>
      </c>
      <c r="C14" s="48">
        <f t="shared" si="0"/>
        <v>0</v>
      </c>
    </row>
    <row r="15" spans="1:7" x14ac:dyDescent="0.25">
      <c r="A15" s="25" t="s">
        <v>343</v>
      </c>
      <c r="B15" s="3">
        <v>0</v>
      </c>
      <c r="C15" s="48">
        <f t="shared" si="0"/>
        <v>0</v>
      </c>
    </row>
    <row r="16" spans="1:7" x14ac:dyDescent="0.25">
      <c r="A16" s="25" t="s">
        <v>190</v>
      </c>
      <c r="B16" s="3">
        <v>4588</v>
      </c>
      <c r="C16" s="48">
        <f t="shared" si="0"/>
        <v>-4588</v>
      </c>
    </row>
    <row r="17" spans="1:3" x14ac:dyDescent="0.25">
      <c r="A17" s="25" t="s">
        <v>191</v>
      </c>
      <c r="B17" s="3">
        <v>5049</v>
      </c>
      <c r="C17" s="48">
        <f t="shared" si="0"/>
        <v>-5049</v>
      </c>
    </row>
    <row r="18" spans="1:3" x14ac:dyDescent="0.25">
      <c r="A18" s="25" t="s">
        <v>192</v>
      </c>
      <c r="B18" s="3">
        <v>0</v>
      </c>
      <c r="C18" s="48">
        <f t="shared" si="0"/>
        <v>0</v>
      </c>
    </row>
    <row r="19" spans="1:3" x14ac:dyDescent="0.25">
      <c r="A19" s="25" t="s">
        <v>344</v>
      </c>
      <c r="B19" s="3">
        <v>0</v>
      </c>
      <c r="C19" s="48">
        <f t="shared" si="0"/>
        <v>0</v>
      </c>
    </row>
    <row r="20" spans="1:3" x14ac:dyDescent="0.25">
      <c r="A20" s="25" t="s">
        <v>26</v>
      </c>
      <c r="B20" s="3">
        <v>0</v>
      </c>
      <c r="C20" s="48">
        <f t="shared" si="0"/>
        <v>0</v>
      </c>
    </row>
    <row r="21" spans="1:3" x14ac:dyDescent="0.25">
      <c r="A21" s="25" t="s">
        <v>27</v>
      </c>
      <c r="B21" s="3">
        <v>0</v>
      </c>
      <c r="C21" s="48">
        <f t="shared" si="0"/>
        <v>0</v>
      </c>
    </row>
    <row r="22" spans="1:3" x14ac:dyDescent="0.25">
      <c r="A22" s="25" t="s">
        <v>345</v>
      </c>
      <c r="B22" s="3">
        <v>0</v>
      </c>
      <c r="C22" s="48">
        <f t="shared" si="0"/>
        <v>0</v>
      </c>
    </row>
    <row r="23" spans="1:3" x14ac:dyDescent="0.25">
      <c r="A23" s="25" t="s">
        <v>199</v>
      </c>
      <c r="B23" s="3">
        <v>0</v>
      </c>
      <c r="C23" s="48">
        <f t="shared" si="0"/>
        <v>0</v>
      </c>
    </row>
    <row r="24" spans="1:3" x14ac:dyDescent="0.25">
      <c r="A24" s="25" t="s">
        <v>28</v>
      </c>
      <c r="B24" s="3">
        <v>0</v>
      </c>
      <c r="C24" s="48">
        <f t="shared" si="0"/>
        <v>0</v>
      </c>
    </row>
    <row r="25" spans="1:3" x14ac:dyDescent="0.25">
      <c r="A25" s="25" t="s">
        <v>346</v>
      </c>
      <c r="B25" s="3">
        <v>0</v>
      </c>
      <c r="C25" s="48">
        <f t="shared" si="0"/>
        <v>0</v>
      </c>
    </row>
    <row r="26" spans="1:3" x14ac:dyDescent="0.25">
      <c r="A26" s="25" t="s">
        <v>347</v>
      </c>
      <c r="B26" s="3">
        <v>0</v>
      </c>
      <c r="C26" s="48">
        <f t="shared" si="0"/>
        <v>0</v>
      </c>
    </row>
    <row r="27" spans="1:3" x14ac:dyDescent="0.25">
      <c r="A27" s="25" t="s">
        <v>201</v>
      </c>
      <c r="B27" s="3">
        <v>77</v>
      </c>
      <c r="C27" s="48">
        <f t="shared" si="0"/>
        <v>-77</v>
      </c>
    </row>
    <row r="28" spans="1:3" x14ac:dyDescent="0.25">
      <c r="A28" s="25" t="s">
        <v>202</v>
      </c>
      <c r="B28" s="3">
        <v>0</v>
      </c>
      <c r="C28" s="48">
        <f t="shared" si="0"/>
        <v>0</v>
      </c>
    </row>
    <row r="29" spans="1:3" x14ac:dyDescent="0.25">
      <c r="A29" s="25" t="s">
        <v>348</v>
      </c>
      <c r="B29" s="3">
        <v>0</v>
      </c>
      <c r="C29" s="48">
        <f t="shared" si="0"/>
        <v>0</v>
      </c>
    </row>
    <row r="30" spans="1:3" x14ac:dyDescent="0.25">
      <c r="A30" s="25" t="s">
        <v>207</v>
      </c>
      <c r="B30" s="3">
        <v>0</v>
      </c>
      <c r="C30" s="48">
        <f t="shared" si="0"/>
        <v>0</v>
      </c>
    </row>
    <row r="31" spans="1:3" x14ac:dyDescent="0.25">
      <c r="A31" s="25" t="s">
        <v>349</v>
      </c>
      <c r="B31" s="3">
        <v>31</v>
      </c>
      <c r="C31" s="48">
        <f t="shared" si="0"/>
        <v>-31</v>
      </c>
    </row>
    <row r="32" spans="1:3" x14ac:dyDescent="0.25">
      <c r="A32" s="25" t="s">
        <v>209</v>
      </c>
      <c r="B32" s="3">
        <v>0</v>
      </c>
      <c r="C32" s="48">
        <f t="shared" si="0"/>
        <v>0</v>
      </c>
    </row>
    <row r="33" spans="1:3" x14ac:dyDescent="0.25">
      <c r="A33" s="25" t="s">
        <v>350</v>
      </c>
      <c r="B33" s="3">
        <v>0</v>
      </c>
      <c r="C33" s="48">
        <f t="shared" si="0"/>
        <v>0</v>
      </c>
    </row>
    <row r="34" spans="1:3" x14ac:dyDescent="0.25">
      <c r="A34" s="25" t="s">
        <v>210</v>
      </c>
      <c r="B34" s="3">
        <v>0</v>
      </c>
      <c r="C34" s="48">
        <f t="shared" si="0"/>
        <v>0</v>
      </c>
    </row>
    <row r="35" spans="1:3" x14ac:dyDescent="0.25">
      <c r="A35" s="25" t="s">
        <v>351</v>
      </c>
      <c r="B35" s="3">
        <v>0</v>
      </c>
      <c r="C35" s="48">
        <f t="shared" si="0"/>
        <v>0</v>
      </c>
    </row>
    <row r="36" spans="1:3" x14ac:dyDescent="0.25">
      <c r="A36" s="25" t="s">
        <v>211</v>
      </c>
      <c r="B36" s="3">
        <v>0</v>
      </c>
      <c r="C36" s="48">
        <f t="shared" si="0"/>
        <v>0</v>
      </c>
    </row>
    <row r="37" spans="1:3" x14ac:dyDescent="0.25">
      <c r="A37" s="25" t="s">
        <v>352</v>
      </c>
      <c r="B37" s="3">
        <v>70</v>
      </c>
      <c r="C37" s="48">
        <f t="shared" si="0"/>
        <v>-70</v>
      </c>
    </row>
    <row r="38" spans="1:3" x14ac:dyDescent="0.25">
      <c r="A38" s="25" t="s">
        <v>353</v>
      </c>
      <c r="B38" s="3">
        <v>0</v>
      </c>
      <c r="C38" s="48">
        <f t="shared" si="0"/>
        <v>0</v>
      </c>
    </row>
    <row r="39" spans="1:3" x14ac:dyDescent="0.25">
      <c r="A39" s="25" t="s">
        <v>213</v>
      </c>
      <c r="B39" s="3">
        <v>4825</v>
      </c>
      <c r="C39" s="48">
        <f t="shared" si="0"/>
        <v>-4825</v>
      </c>
    </row>
    <row r="40" spans="1:3" x14ac:dyDescent="0.25">
      <c r="A40" s="25" t="s">
        <v>33</v>
      </c>
      <c r="B40" s="3">
        <v>0</v>
      </c>
      <c r="C40" s="48">
        <f t="shared" si="0"/>
        <v>0</v>
      </c>
    </row>
    <row r="41" spans="1:3" x14ac:dyDescent="0.25">
      <c r="A41" s="25" t="s">
        <v>354</v>
      </c>
      <c r="B41" s="3">
        <v>32</v>
      </c>
      <c r="C41" s="48">
        <f t="shared" si="0"/>
        <v>-32</v>
      </c>
    </row>
    <row r="42" spans="1:3" x14ac:dyDescent="0.25">
      <c r="A42" s="25" t="s">
        <v>217</v>
      </c>
      <c r="B42" s="3">
        <v>4672</v>
      </c>
      <c r="C42" s="48">
        <f t="shared" si="0"/>
        <v>-4672</v>
      </c>
    </row>
    <row r="43" spans="1:3" x14ac:dyDescent="0.25">
      <c r="A43" s="25" t="s">
        <v>218</v>
      </c>
      <c r="B43" s="3">
        <v>0</v>
      </c>
      <c r="C43" s="48">
        <f t="shared" si="0"/>
        <v>0</v>
      </c>
    </row>
    <row r="44" spans="1:3" x14ac:dyDescent="0.25">
      <c r="A44" s="25" t="s">
        <v>222</v>
      </c>
      <c r="B44" s="3">
        <v>0</v>
      </c>
      <c r="C44" s="48">
        <f t="shared" si="0"/>
        <v>0</v>
      </c>
    </row>
    <row r="45" spans="1:3" x14ac:dyDescent="0.25">
      <c r="A45" s="25" t="s">
        <v>223</v>
      </c>
      <c r="B45" s="3">
        <v>75</v>
      </c>
      <c r="C45" s="48">
        <f t="shared" si="0"/>
        <v>-75</v>
      </c>
    </row>
    <row r="46" spans="1:3" x14ac:dyDescent="0.25">
      <c r="A46" s="25" t="s">
        <v>35</v>
      </c>
      <c r="B46" s="3">
        <v>0</v>
      </c>
      <c r="C46" s="48">
        <f t="shared" si="0"/>
        <v>0</v>
      </c>
    </row>
    <row r="47" spans="1:3" x14ac:dyDescent="0.25">
      <c r="A47" s="25" t="s">
        <v>355</v>
      </c>
      <c r="B47" s="3">
        <v>0</v>
      </c>
      <c r="C47" s="48">
        <f t="shared" si="0"/>
        <v>0</v>
      </c>
    </row>
    <row r="48" spans="1:3" x14ac:dyDescent="0.25">
      <c r="A48" s="25" t="s">
        <v>227</v>
      </c>
      <c r="B48" s="3">
        <v>0</v>
      </c>
      <c r="C48" s="48">
        <f t="shared" si="0"/>
        <v>0</v>
      </c>
    </row>
    <row r="49" spans="1:3" x14ac:dyDescent="0.25">
      <c r="A49" s="25" t="s">
        <v>356</v>
      </c>
      <c r="B49" s="3">
        <v>0</v>
      </c>
      <c r="C49" s="48">
        <f t="shared" si="0"/>
        <v>0</v>
      </c>
    </row>
    <row r="50" spans="1:3" x14ac:dyDescent="0.25">
      <c r="A50" s="25" t="s">
        <v>357</v>
      </c>
      <c r="B50" s="3">
        <v>0</v>
      </c>
      <c r="C50" s="48">
        <f t="shared" si="0"/>
        <v>0</v>
      </c>
    </row>
    <row r="51" spans="1:3" x14ac:dyDescent="0.25">
      <c r="A51" s="25" t="s">
        <v>36</v>
      </c>
      <c r="B51" s="3">
        <v>0</v>
      </c>
      <c r="C51" s="48">
        <f t="shared" si="0"/>
        <v>0</v>
      </c>
    </row>
    <row r="52" spans="1:3" x14ac:dyDescent="0.25">
      <c r="A52" s="25" t="s">
        <v>358</v>
      </c>
      <c r="B52" s="3">
        <v>20</v>
      </c>
      <c r="C52" s="48">
        <f t="shared" si="0"/>
        <v>-20</v>
      </c>
    </row>
    <row r="53" spans="1:3" x14ac:dyDescent="0.25">
      <c r="A53" s="25" t="s">
        <v>37</v>
      </c>
      <c r="B53" s="3">
        <v>0</v>
      </c>
      <c r="C53" s="48">
        <f t="shared" si="0"/>
        <v>0</v>
      </c>
    </row>
    <row r="54" spans="1:3" x14ac:dyDescent="0.25">
      <c r="A54" s="25" t="s">
        <v>234</v>
      </c>
      <c r="B54" s="3">
        <v>0</v>
      </c>
      <c r="C54" s="48">
        <f t="shared" si="0"/>
        <v>0</v>
      </c>
    </row>
    <row r="55" spans="1:3" x14ac:dyDescent="0.25">
      <c r="A55" s="25" t="s">
        <v>39</v>
      </c>
      <c r="B55" s="3">
        <v>0</v>
      </c>
      <c r="C55" s="48">
        <f t="shared" si="0"/>
        <v>0</v>
      </c>
    </row>
    <row r="56" spans="1:3" x14ac:dyDescent="0.25">
      <c r="A56" s="25" t="s">
        <v>237</v>
      </c>
      <c r="B56" s="3">
        <v>0</v>
      </c>
      <c r="C56" s="48">
        <f t="shared" si="0"/>
        <v>0</v>
      </c>
    </row>
    <row r="57" spans="1:3" x14ac:dyDescent="0.25">
      <c r="A57" s="25" t="s">
        <v>359</v>
      </c>
      <c r="B57" s="3">
        <v>57</v>
      </c>
      <c r="C57" s="48">
        <f t="shared" si="0"/>
        <v>-57</v>
      </c>
    </row>
    <row r="58" spans="1:3" x14ac:dyDescent="0.25">
      <c r="A58" s="25" t="s">
        <v>238</v>
      </c>
      <c r="B58" s="3">
        <v>0</v>
      </c>
      <c r="C58" s="48">
        <f t="shared" si="0"/>
        <v>0</v>
      </c>
    </row>
    <row r="59" spans="1:3" x14ac:dyDescent="0.25">
      <c r="A59" s="25" t="s">
        <v>360</v>
      </c>
      <c r="B59" s="3">
        <v>0</v>
      </c>
      <c r="C59" s="48">
        <f t="shared" si="0"/>
        <v>0</v>
      </c>
    </row>
    <row r="60" spans="1:3" x14ac:dyDescent="0.25">
      <c r="A60" s="25" t="s">
        <v>240</v>
      </c>
      <c r="B60" s="3">
        <v>87</v>
      </c>
      <c r="C60" s="48">
        <f t="shared" si="0"/>
        <v>-87</v>
      </c>
    </row>
    <row r="61" spans="1:3" x14ac:dyDescent="0.25">
      <c r="A61" s="25" t="s">
        <v>243</v>
      </c>
      <c r="B61" s="3">
        <v>68</v>
      </c>
      <c r="C61" s="48">
        <f t="shared" si="0"/>
        <v>-68</v>
      </c>
    </row>
    <row r="62" spans="1:3" x14ac:dyDescent="0.25">
      <c r="A62" s="25" t="s">
        <v>361</v>
      </c>
      <c r="B62" s="3">
        <v>14</v>
      </c>
      <c r="C62" s="48">
        <f t="shared" si="0"/>
        <v>-14</v>
      </c>
    </row>
    <row r="63" spans="1:3" x14ac:dyDescent="0.25">
      <c r="A63" s="25" t="s">
        <v>362</v>
      </c>
      <c r="B63" s="3">
        <v>0</v>
      </c>
      <c r="C63" s="48">
        <f t="shared" si="0"/>
        <v>0</v>
      </c>
    </row>
    <row r="64" spans="1:3" x14ac:dyDescent="0.25">
      <c r="A64" s="25" t="s">
        <v>363</v>
      </c>
      <c r="B64" s="3">
        <v>0</v>
      </c>
      <c r="C64" s="48">
        <f t="shared" si="0"/>
        <v>0</v>
      </c>
    </row>
    <row r="65" spans="1:3" x14ac:dyDescent="0.25">
      <c r="A65" s="25" t="s">
        <v>364</v>
      </c>
      <c r="B65" s="3">
        <v>0</v>
      </c>
      <c r="C65" s="48">
        <f t="shared" si="0"/>
        <v>0</v>
      </c>
    </row>
    <row r="66" spans="1:3" x14ac:dyDescent="0.25">
      <c r="A66" s="25" t="s">
        <v>251</v>
      </c>
      <c r="B66" s="3">
        <v>0</v>
      </c>
      <c r="C66" s="48">
        <f t="shared" ref="C66:C129" si="1">-B66</f>
        <v>0</v>
      </c>
    </row>
    <row r="67" spans="1:3" x14ac:dyDescent="0.25">
      <c r="A67" s="25" t="s">
        <v>41</v>
      </c>
      <c r="B67" s="3">
        <v>0</v>
      </c>
      <c r="C67" s="48">
        <f t="shared" si="1"/>
        <v>0</v>
      </c>
    </row>
    <row r="68" spans="1:3" x14ac:dyDescent="0.25">
      <c r="A68" s="25" t="s">
        <v>365</v>
      </c>
      <c r="B68" s="3">
        <v>0</v>
      </c>
      <c r="C68" s="48">
        <f t="shared" si="1"/>
        <v>0</v>
      </c>
    </row>
    <row r="69" spans="1:3" x14ac:dyDescent="0.25">
      <c r="A69" s="25" t="s">
        <v>252</v>
      </c>
      <c r="B69" s="3">
        <v>0</v>
      </c>
      <c r="C69" s="48">
        <f t="shared" si="1"/>
        <v>0</v>
      </c>
    </row>
    <row r="70" spans="1:3" x14ac:dyDescent="0.25">
      <c r="A70" s="25" t="s">
        <v>366</v>
      </c>
      <c r="B70" s="3">
        <v>0</v>
      </c>
      <c r="C70" s="48">
        <f t="shared" si="1"/>
        <v>0</v>
      </c>
    </row>
    <row r="71" spans="1:3" x14ac:dyDescent="0.25">
      <c r="A71" s="25" t="s">
        <v>253</v>
      </c>
      <c r="B71" s="3">
        <v>0</v>
      </c>
      <c r="C71" s="48">
        <f t="shared" si="1"/>
        <v>0</v>
      </c>
    </row>
    <row r="72" spans="1:3" x14ac:dyDescent="0.25">
      <c r="A72" s="25" t="s">
        <v>367</v>
      </c>
      <c r="B72" s="3">
        <v>0</v>
      </c>
      <c r="C72" s="48">
        <f t="shared" si="1"/>
        <v>0</v>
      </c>
    </row>
    <row r="73" spans="1:3" x14ac:dyDescent="0.25">
      <c r="A73" s="25" t="s">
        <v>254</v>
      </c>
      <c r="B73" s="3">
        <v>0</v>
      </c>
      <c r="C73" s="48">
        <f t="shared" si="1"/>
        <v>0</v>
      </c>
    </row>
    <row r="74" spans="1:3" x14ac:dyDescent="0.25">
      <c r="A74" s="25" t="s">
        <v>368</v>
      </c>
      <c r="B74" s="3">
        <v>0</v>
      </c>
      <c r="C74" s="48">
        <f t="shared" si="1"/>
        <v>0</v>
      </c>
    </row>
    <row r="75" spans="1:3" x14ac:dyDescent="0.25">
      <c r="A75" s="25" t="s">
        <v>369</v>
      </c>
      <c r="B75" s="3">
        <v>0</v>
      </c>
      <c r="C75" s="48">
        <f t="shared" si="1"/>
        <v>0</v>
      </c>
    </row>
    <row r="76" spans="1:3" x14ac:dyDescent="0.25">
      <c r="A76" s="25" t="s">
        <v>256</v>
      </c>
      <c r="B76" s="3">
        <v>0</v>
      </c>
      <c r="C76" s="48">
        <f t="shared" si="1"/>
        <v>0</v>
      </c>
    </row>
    <row r="77" spans="1:3" x14ac:dyDescent="0.25">
      <c r="A77" s="25" t="s">
        <v>43</v>
      </c>
      <c r="B77" s="3">
        <v>0</v>
      </c>
      <c r="C77" s="48">
        <f t="shared" si="1"/>
        <v>0</v>
      </c>
    </row>
    <row r="78" spans="1:3" x14ac:dyDescent="0.25">
      <c r="A78" s="25" t="s">
        <v>44</v>
      </c>
      <c r="B78" s="3">
        <v>0</v>
      </c>
      <c r="C78" s="48">
        <f t="shared" si="1"/>
        <v>0</v>
      </c>
    </row>
    <row r="79" spans="1:3" x14ac:dyDescent="0.25">
      <c r="A79" s="25" t="s">
        <v>370</v>
      </c>
      <c r="B79" s="3">
        <v>56</v>
      </c>
      <c r="C79" s="48">
        <f t="shared" si="1"/>
        <v>-56</v>
      </c>
    </row>
    <row r="80" spans="1:3" x14ac:dyDescent="0.25">
      <c r="A80" s="25" t="s">
        <v>261</v>
      </c>
      <c r="B80" s="3">
        <v>4814</v>
      </c>
      <c r="C80" s="48">
        <f t="shared" si="1"/>
        <v>-4814</v>
      </c>
    </row>
    <row r="81" spans="1:3" x14ac:dyDescent="0.25">
      <c r="A81" s="25" t="s">
        <v>262</v>
      </c>
      <c r="B81" s="3">
        <v>12</v>
      </c>
      <c r="C81" s="48">
        <f t="shared" si="1"/>
        <v>-12</v>
      </c>
    </row>
    <row r="82" spans="1:3" x14ac:dyDescent="0.25">
      <c r="A82" s="25" t="s">
        <v>264</v>
      </c>
      <c r="B82" s="3">
        <v>0</v>
      </c>
      <c r="C82" s="48">
        <f t="shared" si="1"/>
        <v>0</v>
      </c>
    </row>
    <row r="83" spans="1:3" x14ac:dyDescent="0.25">
      <c r="A83" s="25" t="s">
        <v>267</v>
      </c>
      <c r="B83" s="3">
        <v>0</v>
      </c>
      <c r="C83" s="48">
        <f t="shared" si="1"/>
        <v>0</v>
      </c>
    </row>
    <row r="84" spans="1:3" x14ac:dyDescent="0.25">
      <c r="A84" s="25" t="s">
        <v>371</v>
      </c>
      <c r="B84" s="3">
        <v>0</v>
      </c>
      <c r="C84" s="48">
        <f t="shared" si="1"/>
        <v>0</v>
      </c>
    </row>
    <row r="85" spans="1:3" x14ac:dyDescent="0.25">
      <c r="A85" s="25" t="s">
        <v>269</v>
      </c>
      <c r="B85" s="3">
        <v>9</v>
      </c>
      <c r="C85" s="48">
        <f t="shared" si="1"/>
        <v>-9</v>
      </c>
    </row>
    <row r="86" spans="1:3" x14ac:dyDescent="0.25">
      <c r="A86" s="25" t="s">
        <v>372</v>
      </c>
      <c r="B86" s="3">
        <v>0</v>
      </c>
      <c r="C86" s="48">
        <f t="shared" si="1"/>
        <v>0</v>
      </c>
    </row>
    <row r="87" spans="1:3" x14ac:dyDescent="0.25">
      <c r="A87" s="25" t="s">
        <v>373</v>
      </c>
      <c r="B87" s="3">
        <v>0</v>
      </c>
      <c r="C87" s="48">
        <f t="shared" si="1"/>
        <v>0</v>
      </c>
    </row>
    <row r="88" spans="1:3" x14ac:dyDescent="0.25">
      <c r="A88" s="25" t="s">
        <v>270</v>
      </c>
      <c r="B88" s="3">
        <v>0</v>
      </c>
      <c r="C88" s="48">
        <f t="shared" si="1"/>
        <v>0</v>
      </c>
    </row>
    <row r="89" spans="1:3" x14ac:dyDescent="0.25">
      <c r="A89" s="25" t="s">
        <v>272</v>
      </c>
      <c r="B89" s="3">
        <v>21</v>
      </c>
      <c r="C89" s="48">
        <f t="shared" si="1"/>
        <v>-21</v>
      </c>
    </row>
    <row r="90" spans="1:3" x14ac:dyDescent="0.25">
      <c r="A90" s="25" t="s">
        <v>374</v>
      </c>
      <c r="B90" s="3">
        <v>0</v>
      </c>
      <c r="C90" s="48">
        <f t="shared" si="1"/>
        <v>0</v>
      </c>
    </row>
    <row r="91" spans="1:3" x14ac:dyDescent="0.25">
      <c r="A91" s="25" t="s">
        <v>375</v>
      </c>
      <c r="B91" s="3">
        <v>0</v>
      </c>
      <c r="C91" s="48">
        <f t="shared" si="1"/>
        <v>0</v>
      </c>
    </row>
    <row r="92" spans="1:3" x14ac:dyDescent="0.25">
      <c r="A92" s="25" t="s">
        <v>275</v>
      </c>
      <c r="B92" s="3">
        <v>0</v>
      </c>
      <c r="C92" s="48">
        <f t="shared" si="1"/>
        <v>0</v>
      </c>
    </row>
    <row r="93" spans="1:3" x14ac:dyDescent="0.25">
      <c r="A93" s="25" t="s">
        <v>280</v>
      </c>
      <c r="B93" s="3">
        <v>0</v>
      </c>
      <c r="C93" s="48">
        <f t="shared" si="1"/>
        <v>0</v>
      </c>
    </row>
    <row r="94" spans="1:3" x14ac:dyDescent="0.25">
      <c r="A94" s="25" t="s">
        <v>376</v>
      </c>
      <c r="B94" s="3">
        <v>98</v>
      </c>
      <c r="C94" s="48">
        <f t="shared" si="1"/>
        <v>-98</v>
      </c>
    </row>
    <row r="95" spans="1:3" x14ac:dyDescent="0.25">
      <c r="A95" s="25" t="s">
        <v>48</v>
      </c>
      <c r="B95" s="3">
        <v>0</v>
      </c>
      <c r="C95" s="48">
        <f t="shared" si="1"/>
        <v>0</v>
      </c>
    </row>
    <row r="96" spans="1:3" x14ac:dyDescent="0.25">
      <c r="A96" s="25" t="s">
        <v>286</v>
      </c>
      <c r="B96" s="3">
        <v>15</v>
      </c>
      <c r="C96" s="48">
        <f t="shared" si="1"/>
        <v>-15</v>
      </c>
    </row>
    <row r="97" spans="1:3" x14ac:dyDescent="0.25">
      <c r="A97" s="25" t="s">
        <v>287</v>
      </c>
      <c r="B97" s="3">
        <v>0</v>
      </c>
      <c r="C97" s="48">
        <f t="shared" si="1"/>
        <v>0</v>
      </c>
    </row>
    <row r="98" spans="1:3" x14ac:dyDescent="0.25">
      <c r="A98" s="25" t="s">
        <v>377</v>
      </c>
      <c r="B98" s="3">
        <v>0</v>
      </c>
      <c r="C98" s="48">
        <f t="shared" si="1"/>
        <v>0</v>
      </c>
    </row>
    <row r="99" spans="1:3" x14ac:dyDescent="0.25">
      <c r="A99" s="25" t="s">
        <v>378</v>
      </c>
      <c r="B99" s="3">
        <v>78</v>
      </c>
      <c r="C99" s="48">
        <f t="shared" si="1"/>
        <v>-78</v>
      </c>
    </row>
    <row r="100" spans="1:3" x14ac:dyDescent="0.25">
      <c r="A100" s="25" t="s">
        <v>379</v>
      </c>
      <c r="B100" s="3">
        <v>0</v>
      </c>
      <c r="C100" s="48">
        <f t="shared" si="1"/>
        <v>0</v>
      </c>
    </row>
    <row r="101" spans="1:3" x14ac:dyDescent="0.25">
      <c r="A101" s="25" t="s">
        <v>49</v>
      </c>
      <c r="B101" s="3">
        <v>0</v>
      </c>
      <c r="C101" s="48">
        <f t="shared" si="1"/>
        <v>0</v>
      </c>
    </row>
    <row r="102" spans="1:3" x14ac:dyDescent="0.25">
      <c r="A102" s="25" t="s">
        <v>380</v>
      </c>
      <c r="B102" s="3">
        <v>0</v>
      </c>
      <c r="C102" s="48">
        <f t="shared" si="1"/>
        <v>0</v>
      </c>
    </row>
    <row r="103" spans="1:3" x14ac:dyDescent="0.25">
      <c r="A103" s="25" t="s">
        <v>50</v>
      </c>
      <c r="B103" s="3">
        <v>0</v>
      </c>
      <c r="C103" s="48">
        <f t="shared" si="1"/>
        <v>0</v>
      </c>
    </row>
    <row r="104" spans="1:3" x14ac:dyDescent="0.25">
      <c r="A104" s="25" t="s">
        <v>298</v>
      </c>
      <c r="B104" s="3">
        <v>0</v>
      </c>
      <c r="C104" s="48">
        <f t="shared" si="1"/>
        <v>0</v>
      </c>
    </row>
    <row r="105" spans="1:3" x14ac:dyDescent="0.25">
      <c r="A105" s="25" t="s">
        <v>300</v>
      </c>
      <c r="B105" s="3">
        <v>423</v>
      </c>
      <c r="C105" s="48">
        <f t="shared" si="1"/>
        <v>-423</v>
      </c>
    </row>
    <row r="106" spans="1:3" x14ac:dyDescent="0.25">
      <c r="A106" s="25" t="s">
        <v>381</v>
      </c>
      <c r="B106" s="3">
        <v>0</v>
      </c>
      <c r="C106" s="48">
        <f t="shared" si="1"/>
        <v>0</v>
      </c>
    </row>
    <row r="107" spans="1:3" x14ac:dyDescent="0.25">
      <c r="A107" s="25" t="s">
        <v>301</v>
      </c>
      <c r="B107" s="3">
        <v>0</v>
      </c>
      <c r="C107" s="48">
        <f t="shared" si="1"/>
        <v>0</v>
      </c>
    </row>
    <row r="108" spans="1:3" x14ac:dyDescent="0.25">
      <c r="A108" s="25" t="s">
        <v>382</v>
      </c>
      <c r="B108" s="3">
        <v>0</v>
      </c>
      <c r="C108" s="48">
        <f t="shared" si="1"/>
        <v>0</v>
      </c>
    </row>
    <row r="109" spans="1:3" x14ac:dyDescent="0.25">
      <c r="A109" s="25" t="s">
        <v>383</v>
      </c>
      <c r="B109" s="3">
        <v>0</v>
      </c>
      <c r="C109" s="48">
        <f t="shared" si="1"/>
        <v>0</v>
      </c>
    </row>
    <row r="110" spans="1:3" x14ac:dyDescent="0.25">
      <c r="A110" s="25" t="s">
        <v>384</v>
      </c>
      <c r="B110" s="3">
        <v>0</v>
      </c>
      <c r="C110" s="48">
        <f t="shared" si="1"/>
        <v>0</v>
      </c>
    </row>
    <row r="111" spans="1:3" x14ac:dyDescent="0.25">
      <c r="A111" s="25" t="s">
        <v>385</v>
      </c>
      <c r="B111" s="3">
        <v>0</v>
      </c>
      <c r="C111" s="48">
        <f t="shared" si="1"/>
        <v>0</v>
      </c>
    </row>
    <row r="112" spans="1:3" x14ac:dyDescent="0.25">
      <c r="A112" s="25" t="s">
        <v>386</v>
      </c>
      <c r="B112" s="3">
        <v>78</v>
      </c>
      <c r="C112" s="48">
        <f t="shared" si="1"/>
        <v>-78</v>
      </c>
    </row>
    <row r="113" spans="1:3" x14ac:dyDescent="0.25">
      <c r="A113" s="25" t="s">
        <v>387</v>
      </c>
      <c r="B113" s="3">
        <v>0</v>
      </c>
      <c r="C113" s="48">
        <f t="shared" si="1"/>
        <v>0</v>
      </c>
    </row>
    <row r="114" spans="1:3" x14ac:dyDescent="0.25">
      <c r="A114" s="25" t="s">
        <v>388</v>
      </c>
      <c r="B114" s="3">
        <v>77</v>
      </c>
      <c r="C114" s="48">
        <f t="shared" si="1"/>
        <v>-77</v>
      </c>
    </row>
    <row r="115" spans="1:3" x14ac:dyDescent="0.25">
      <c r="A115" s="25" t="s">
        <v>389</v>
      </c>
      <c r="B115" s="3">
        <v>0</v>
      </c>
      <c r="C115" s="48">
        <f t="shared" si="1"/>
        <v>0</v>
      </c>
    </row>
    <row r="116" spans="1:3" x14ac:dyDescent="0.25">
      <c r="A116" s="25" t="s">
        <v>390</v>
      </c>
      <c r="B116" s="3">
        <v>0</v>
      </c>
      <c r="C116" s="48">
        <f t="shared" si="1"/>
        <v>0</v>
      </c>
    </row>
    <row r="117" spans="1:3" x14ac:dyDescent="0.25">
      <c r="A117" s="25" t="s">
        <v>391</v>
      </c>
      <c r="B117" s="3">
        <v>23</v>
      </c>
      <c r="C117" s="48">
        <f t="shared" si="1"/>
        <v>-23</v>
      </c>
    </row>
    <row r="118" spans="1:3" x14ac:dyDescent="0.25">
      <c r="A118" s="25" t="s">
        <v>392</v>
      </c>
      <c r="B118" s="3">
        <v>0</v>
      </c>
      <c r="C118" s="48">
        <f t="shared" si="1"/>
        <v>0</v>
      </c>
    </row>
    <row r="119" spans="1:3" x14ac:dyDescent="0.25">
      <c r="A119" s="25" t="s">
        <v>393</v>
      </c>
      <c r="B119" s="3">
        <v>16</v>
      </c>
      <c r="C119" s="48">
        <f t="shared" si="1"/>
        <v>-16</v>
      </c>
    </row>
    <row r="120" spans="1:3" x14ac:dyDescent="0.25">
      <c r="A120" s="25" t="s">
        <v>394</v>
      </c>
      <c r="B120" s="3">
        <v>0</v>
      </c>
      <c r="C120" s="48">
        <f t="shared" si="1"/>
        <v>0</v>
      </c>
    </row>
    <row r="121" spans="1:3" x14ac:dyDescent="0.25">
      <c r="A121" s="25" t="s">
        <v>395</v>
      </c>
      <c r="B121" s="3">
        <v>0</v>
      </c>
      <c r="C121" s="48">
        <f t="shared" si="1"/>
        <v>0</v>
      </c>
    </row>
    <row r="122" spans="1:3" x14ac:dyDescent="0.25">
      <c r="A122" s="25" t="s">
        <v>396</v>
      </c>
      <c r="B122" s="3">
        <v>10</v>
      </c>
      <c r="C122" s="48">
        <f t="shared" si="1"/>
        <v>-10</v>
      </c>
    </row>
    <row r="123" spans="1:3" x14ac:dyDescent="0.25">
      <c r="A123" s="25" t="s">
        <v>397</v>
      </c>
      <c r="B123" s="3">
        <v>68</v>
      </c>
      <c r="C123" s="48">
        <f t="shared" si="1"/>
        <v>-68</v>
      </c>
    </row>
    <row r="124" spans="1:3" x14ac:dyDescent="0.25">
      <c r="A124" s="25" t="s">
        <v>398</v>
      </c>
      <c r="B124" s="3">
        <v>24</v>
      </c>
      <c r="C124" s="48">
        <f t="shared" si="1"/>
        <v>-24</v>
      </c>
    </row>
    <row r="125" spans="1:3" x14ac:dyDescent="0.25">
      <c r="A125" s="25" t="s">
        <v>399</v>
      </c>
      <c r="B125" s="3">
        <v>0</v>
      </c>
      <c r="C125" s="48">
        <f t="shared" si="1"/>
        <v>0</v>
      </c>
    </row>
    <row r="126" spans="1:3" x14ac:dyDescent="0.25">
      <c r="A126" s="25" t="s">
        <v>400</v>
      </c>
      <c r="B126" s="3">
        <v>0</v>
      </c>
      <c r="C126" s="48">
        <f t="shared" si="1"/>
        <v>0</v>
      </c>
    </row>
    <row r="127" spans="1:3" x14ac:dyDescent="0.25">
      <c r="A127" s="25" t="s">
        <v>401</v>
      </c>
      <c r="B127" s="3">
        <v>0</v>
      </c>
      <c r="C127" s="48">
        <f t="shared" si="1"/>
        <v>0</v>
      </c>
    </row>
    <row r="128" spans="1:3" x14ac:dyDescent="0.25">
      <c r="A128" s="25" t="s">
        <v>402</v>
      </c>
      <c r="B128" s="3">
        <v>0</v>
      </c>
      <c r="C128" s="48">
        <f t="shared" si="1"/>
        <v>0</v>
      </c>
    </row>
    <row r="129" spans="1:3" x14ac:dyDescent="0.25">
      <c r="A129" s="25" t="s">
        <v>403</v>
      </c>
      <c r="B129" s="3">
        <v>55</v>
      </c>
      <c r="C129" s="48">
        <f t="shared" si="1"/>
        <v>-55</v>
      </c>
    </row>
    <row r="130" spans="1:3" x14ac:dyDescent="0.25">
      <c r="A130" s="25" t="s">
        <v>404</v>
      </c>
      <c r="B130" s="3">
        <v>99</v>
      </c>
      <c r="C130" s="48">
        <f t="shared" ref="C130:C189" si="2">-B130</f>
        <v>-99</v>
      </c>
    </row>
    <row r="131" spans="1:3" x14ac:dyDescent="0.25">
      <c r="A131" s="25" t="s">
        <v>405</v>
      </c>
      <c r="B131" s="3">
        <v>0</v>
      </c>
      <c r="C131" s="48">
        <f t="shared" si="2"/>
        <v>0</v>
      </c>
    </row>
    <row r="132" spans="1:3" x14ac:dyDescent="0.25">
      <c r="A132" s="25" t="s">
        <v>406</v>
      </c>
      <c r="B132" s="3">
        <v>55</v>
      </c>
      <c r="C132" s="48">
        <f t="shared" si="2"/>
        <v>-55</v>
      </c>
    </row>
    <row r="133" spans="1:3" x14ac:dyDescent="0.25">
      <c r="A133" s="25" t="s">
        <v>407</v>
      </c>
      <c r="B133" s="3">
        <v>0</v>
      </c>
      <c r="C133" s="48">
        <f t="shared" si="2"/>
        <v>0</v>
      </c>
    </row>
    <row r="134" spans="1:3" x14ac:dyDescent="0.25">
      <c r="A134" s="25" t="s">
        <v>408</v>
      </c>
      <c r="B134" s="3">
        <v>0</v>
      </c>
      <c r="C134" s="48">
        <f t="shared" si="2"/>
        <v>0</v>
      </c>
    </row>
    <row r="135" spans="1:3" x14ac:dyDescent="0.25">
      <c r="A135" s="25" t="s">
        <v>409</v>
      </c>
      <c r="B135" s="3">
        <v>0</v>
      </c>
      <c r="C135" s="48">
        <f t="shared" si="2"/>
        <v>0</v>
      </c>
    </row>
    <row r="136" spans="1:3" x14ac:dyDescent="0.25">
      <c r="A136" s="25" t="s">
        <v>410</v>
      </c>
      <c r="B136" s="3">
        <v>0</v>
      </c>
      <c r="C136" s="48">
        <f t="shared" si="2"/>
        <v>0</v>
      </c>
    </row>
    <row r="137" spans="1:3" x14ac:dyDescent="0.25">
      <c r="A137" s="25" t="s">
        <v>411</v>
      </c>
      <c r="B137" s="3">
        <v>53</v>
      </c>
      <c r="C137" s="48">
        <f t="shared" si="2"/>
        <v>-53</v>
      </c>
    </row>
    <row r="138" spans="1:3" x14ac:dyDescent="0.25">
      <c r="A138" s="25" t="s">
        <v>412</v>
      </c>
      <c r="B138" s="3">
        <v>85</v>
      </c>
      <c r="C138" s="48">
        <f t="shared" si="2"/>
        <v>-85</v>
      </c>
    </row>
    <row r="139" spans="1:3" x14ac:dyDescent="0.25">
      <c r="A139" s="25" t="s">
        <v>413</v>
      </c>
      <c r="B139" s="3">
        <v>10</v>
      </c>
      <c r="C139" s="48">
        <f t="shared" si="2"/>
        <v>-10</v>
      </c>
    </row>
    <row r="140" spans="1:3" x14ac:dyDescent="0.25">
      <c r="A140" s="25" t="s">
        <v>414</v>
      </c>
      <c r="B140" s="3">
        <v>92</v>
      </c>
      <c r="C140" s="48">
        <f t="shared" si="2"/>
        <v>-92</v>
      </c>
    </row>
    <row r="141" spans="1:3" x14ac:dyDescent="0.25">
      <c r="A141" s="25" t="s">
        <v>415</v>
      </c>
      <c r="B141" s="3">
        <v>0</v>
      </c>
      <c r="C141" s="48">
        <f t="shared" si="2"/>
        <v>0</v>
      </c>
    </row>
    <row r="142" spans="1:3" x14ac:dyDescent="0.25">
      <c r="A142" s="25" t="s">
        <v>416</v>
      </c>
      <c r="B142" s="3">
        <v>0</v>
      </c>
      <c r="C142" s="48">
        <f t="shared" si="2"/>
        <v>0</v>
      </c>
    </row>
    <row r="143" spans="1:3" x14ac:dyDescent="0.25">
      <c r="A143" s="25" t="s">
        <v>417</v>
      </c>
      <c r="B143" s="3">
        <v>62</v>
      </c>
      <c r="C143" s="48">
        <f t="shared" si="2"/>
        <v>-62</v>
      </c>
    </row>
    <row r="144" spans="1:3" x14ac:dyDescent="0.25">
      <c r="A144" s="25" t="s">
        <v>418</v>
      </c>
      <c r="B144" s="3">
        <v>90</v>
      </c>
      <c r="C144" s="48">
        <f t="shared" si="2"/>
        <v>-90</v>
      </c>
    </row>
    <row r="145" spans="1:3" x14ac:dyDescent="0.25">
      <c r="A145" s="25" t="s">
        <v>419</v>
      </c>
      <c r="B145" s="3">
        <v>23</v>
      </c>
      <c r="C145" s="48">
        <f t="shared" si="2"/>
        <v>-23</v>
      </c>
    </row>
    <row r="146" spans="1:3" x14ac:dyDescent="0.25">
      <c r="A146" s="25" t="s">
        <v>420</v>
      </c>
      <c r="B146" s="3">
        <v>0</v>
      </c>
      <c r="C146" s="48">
        <f t="shared" si="2"/>
        <v>0</v>
      </c>
    </row>
    <row r="147" spans="1:3" x14ac:dyDescent="0.25">
      <c r="A147" s="25" t="s">
        <v>421</v>
      </c>
      <c r="B147" s="3">
        <v>0</v>
      </c>
      <c r="C147" s="48">
        <f t="shared" si="2"/>
        <v>0</v>
      </c>
    </row>
    <row r="148" spans="1:3" x14ac:dyDescent="0.25">
      <c r="A148" s="25" t="s">
        <v>183</v>
      </c>
      <c r="B148" s="3">
        <v>0</v>
      </c>
      <c r="C148" s="48">
        <f t="shared" si="2"/>
        <v>0</v>
      </c>
    </row>
    <row r="149" spans="1:3" x14ac:dyDescent="0.25">
      <c r="A149" s="25" t="s">
        <v>476</v>
      </c>
      <c r="B149" s="3">
        <v>0</v>
      </c>
      <c r="C149" s="48">
        <f t="shared" si="2"/>
        <v>0</v>
      </c>
    </row>
    <row r="150" spans="1:3" x14ac:dyDescent="0.25">
      <c r="A150" s="25" t="s">
        <v>530</v>
      </c>
      <c r="B150" s="3">
        <v>29</v>
      </c>
      <c r="C150" s="48"/>
    </row>
    <row r="151" spans="1:3" x14ac:dyDescent="0.25">
      <c r="A151" s="25" t="s">
        <v>338</v>
      </c>
      <c r="B151" s="3"/>
      <c r="C151" s="48">
        <f t="shared" si="2"/>
        <v>0</v>
      </c>
    </row>
    <row r="152" spans="1:3" x14ac:dyDescent="0.25">
      <c r="A152" s="165" t="s">
        <v>111</v>
      </c>
      <c r="B152" s="166">
        <v>5049</v>
      </c>
      <c r="C152" s="48">
        <f t="shared" si="2"/>
        <v>-5049</v>
      </c>
    </row>
    <row r="153" spans="1:3" x14ac:dyDescent="0.25">
      <c r="A153" s="25"/>
      <c r="B153" s="3"/>
      <c r="C153" s="48">
        <f t="shared" si="2"/>
        <v>0</v>
      </c>
    </row>
    <row r="154" spans="1:3" x14ac:dyDescent="0.25">
      <c r="A154" s="25"/>
      <c r="B154" s="3"/>
      <c r="C154" s="48">
        <f t="shared" si="2"/>
        <v>0</v>
      </c>
    </row>
    <row r="155" spans="1:3" x14ac:dyDescent="0.25">
      <c r="A155" s="25"/>
      <c r="B155" s="3"/>
      <c r="C155" s="48">
        <f t="shared" si="2"/>
        <v>0</v>
      </c>
    </row>
    <row r="156" spans="1:3" x14ac:dyDescent="0.25">
      <c r="A156" s="25"/>
      <c r="B156" s="3"/>
      <c r="C156" s="48">
        <f t="shared" si="2"/>
        <v>0</v>
      </c>
    </row>
    <row r="157" spans="1:3" x14ac:dyDescent="0.25">
      <c r="A157" s="25"/>
      <c r="B157" s="3"/>
      <c r="C157" s="48">
        <f t="shared" si="2"/>
        <v>0</v>
      </c>
    </row>
    <row r="158" spans="1:3" x14ac:dyDescent="0.25">
      <c r="A158" s="25"/>
      <c r="B158" s="3"/>
      <c r="C158" s="48">
        <f t="shared" si="2"/>
        <v>0</v>
      </c>
    </row>
    <row r="159" spans="1:3" x14ac:dyDescent="0.25">
      <c r="A159" s="25"/>
      <c r="B159" s="3"/>
      <c r="C159" s="48">
        <f t="shared" si="2"/>
        <v>0</v>
      </c>
    </row>
    <row r="160" spans="1:3" x14ac:dyDescent="0.25">
      <c r="A160" s="25"/>
      <c r="B160" s="3"/>
      <c r="C160" s="48">
        <f t="shared" si="2"/>
        <v>0</v>
      </c>
    </row>
    <row r="161" spans="1:3" x14ac:dyDescent="0.25">
      <c r="A161" s="25"/>
      <c r="B161" s="3"/>
      <c r="C161" s="48">
        <f t="shared" si="2"/>
        <v>0</v>
      </c>
    </row>
    <row r="162" spans="1:3" x14ac:dyDescent="0.25">
      <c r="A162" s="25"/>
      <c r="B162" s="3"/>
      <c r="C162" s="48">
        <f t="shared" si="2"/>
        <v>0</v>
      </c>
    </row>
    <row r="163" spans="1:3" x14ac:dyDescent="0.25">
      <c r="A163" s="25"/>
      <c r="B163" s="3"/>
      <c r="C163" s="48">
        <f t="shared" si="2"/>
        <v>0</v>
      </c>
    </row>
    <row r="164" spans="1:3" x14ac:dyDescent="0.25">
      <c r="A164" s="25"/>
      <c r="B164" s="3"/>
      <c r="C164" s="48">
        <f t="shared" si="2"/>
        <v>0</v>
      </c>
    </row>
    <row r="165" spans="1:3" x14ac:dyDescent="0.25">
      <c r="A165" s="25"/>
      <c r="B165" s="3"/>
      <c r="C165" s="48">
        <f t="shared" si="2"/>
        <v>0</v>
      </c>
    </row>
    <row r="166" spans="1:3" x14ac:dyDescent="0.25">
      <c r="A166" s="25"/>
      <c r="B166" s="3"/>
      <c r="C166" s="48">
        <f t="shared" si="2"/>
        <v>0</v>
      </c>
    </row>
    <row r="167" spans="1:3" x14ac:dyDescent="0.25">
      <c r="A167" s="25"/>
      <c r="B167" s="3"/>
      <c r="C167" s="48">
        <f t="shared" si="2"/>
        <v>0</v>
      </c>
    </row>
    <row r="168" spans="1:3" x14ac:dyDescent="0.25">
      <c r="A168" s="25"/>
      <c r="B168" s="3"/>
      <c r="C168" s="48">
        <f t="shared" si="2"/>
        <v>0</v>
      </c>
    </row>
    <row r="169" spans="1:3" x14ac:dyDescent="0.25">
      <c r="A169" s="25"/>
      <c r="B169" s="3"/>
      <c r="C169" s="48">
        <f t="shared" si="2"/>
        <v>0</v>
      </c>
    </row>
    <row r="170" spans="1:3" x14ac:dyDescent="0.25">
      <c r="A170" s="25"/>
      <c r="B170" s="3"/>
      <c r="C170" s="48">
        <f t="shared" si="2"/>
        <v>0</v>
      </c>
    </row>
    <row r="171" spans="1:3" x14ac:dyDescent="0.25">
      <c r="A171" s="25"/>
      <c r="B171" s="3"/>
      <c r="C171" s="48">
        <f t="shared" si="2"/>
        <v>0</v>
      </c>
    </row>
    <row r="172" spans="1:3" x14ac:dyDescent="0.25">
      <c r="A172" s="25"/>
      <c r="B172" s="3"/>
      <c r="C172" s="48">
        <f t="shared" si="2"/>
        <v>0</v>
      </c>
    </row>
    <row r="173" spans="1:3" x14ac:dyDescent="0.25">
      <c r="A173" s="25"/>
      <c r="B173" s="3"/>
      <c r="C173" s="48">
        <f t="shared" si="2"/>
        <v>0</v>
      </c>
    </row>
    <row r="174" spans="1:3" x14ac:dyDescent="0.25">
      <c r="A174" s="25"/>
      <c r="B174" s="3"/>
      <c r="C174" s="48">
        <f t="shared" si="2"/>
        <v>0</v>
      </c>
    </row>
    <row r="175" spans="1:3" x14ac:dyDescent="0.25">
      <c r="A175" s="25"/>
      <c r="B175" s="3"/>
      <c r="C175" s="48">
        <f t="shared" si="2"/>
        <v>0</v>
      </c>
    </row>
    <row r="176" spans="1:3" x14ac:dyDescent="0.25">
      <c r="A176" s="25"/>
      <c r="B176" s="3"/>
      <c r="C176" s="48">
        <f t="shared" si="2"/>
        <v>0</v>
      </c>
    </row>
    <row r="177" spans="1:3" x14ac:dyDescent="0.25">
      <c r="A177" s="25"/>
      <c r="B177" s="3"/>
      <c r="C177" s="48">
        <f t="shared" si="2"/>
        <v>0</v>
      </c>
    </row>
    <row r="178" spans="1:3" x14ac:dyDescent="0.25">
      <c r="A178" s="25"/>
      <c r="B178" s="3"/>
      <c r="C178" s="48">
        <f t="shared" si="2"/>
        <v>0</v>
      </c>
    </row>
    <row r="179" spans="1:3" x14ac:dyDescent="0.25">
      <c r="A179" s="25"/>
      <c r="B179" s="3"/>
      <c r="C179" s="48">
        <f t="shared" si="2"/>
        <v>0</v>
      </c>
    </row>
    <row r="180" spans="1:3" x14ac:dyDescent="0.25">
      <c r="A180" s="25"/>
      <c r="B180" s="3"/>
      <c r="C180" s="48">
        <f t="shared" si="2"/>
        <v>0</v>
      </c>
    </row>
    <row r="181" spans="1:3" x14ac:dyDescent="0.25">
      <c r="A181" s="25"/>
      <c r="B181" s="3"/>
      <c r="C181" s="48">
        <f t="shared" si="2"/>
        <v>0</v>
      </c>
    </row>
    <row r="182" spans="1:3" x14ac:dyDescent="0.25">
      <c r="A182" s="25"/>
      <c r="B182" s="3"/>
      <c r="C182" s="48">
        <f t="shared" si="2"/>
        <v>0</v>
      </c>
    </row>
    <row r="183" spans="1:3" x14ac:dyDescent="0.25">
      <c r="A183" s="25"/>
      <c r="B183" s="3"/>
      <c r="C183" s="48">
        <f t="shared" si="2"/>
        <v>0</v>
      </c>
    </row>
    <row r="184" spans="1:3" x14ac:dyDescent="0.25">
      <c r="A184" s="25"/>
      <c r="B184" s="3"/>
      <c r="C184" s="48">
        <f t="shared" si="2"/>
        <v>0</v>
      </c>
    </row>
    <row r="185" spans="1:3" x14ac:dyDescent="0.25">
      <c r="A185" s="25"/>
      <c r="B185" s="3"/>
      <c r="C185" s="48">
        <f t="shared" si="2"/>
        <v>0</v>
      </c>
    </row>
    <row r="186" spans="1:3" x14ac:dyDescent="0.25">
      <c r="A186" s="25"/>
      <c r="B186" s="3"/>
      <c r="C186" s="48">
        <f t="shared" si="2"/>
        <v>0</v>
      </c>
    </row>
    <row r="187" spans="1:3" x14ac:dyDescent="0.25">
      <c r="A187" s="25"/>
      <c r="B187" s="3"/>
      <c r="C187" s="48">
        <f t="shared" si="2"/>
        <v>0</v>
      </c>
    </row>
    <row r="188" spans="1:3" x14ac:dyDescent="0.25">
      <c r="A188" s="25"/>
      <c r="B188" s="3"/>
      <c r="C188" s="48">
        <f t="shared" si="2"/>
        <v>0</v>
      </c>
    </row>
    <row r="189" spans="1:3" x14ac:dyDescent="0.25">
      <c r="A189" s="25"/>
      <c r="B189" s="3"/>
      <c r="C189" s="48">
        <f t="shared" si="2"/>
        <v>0</v>
      </c>
    </row>
    <row r="190" spans="1:3" x14ac:dyDescent="0.25">
      <c r="A190" s="25"/>
      <c r="B190" s="3"/>
    </row>
    <row r="191" spans="1:3" x14ac:dyDescent="0.25">
      <c r="A191" s="85"/>
      <c r="B191" s="86"/>
    </row>
    <row r="192" spans="1:3" x14ac:dyDescent="0.25">
      <c r="A192" s="85"/>
      <c r="B192" s="86"/>
    </row>
    <row r="193" spans="1:8" x14ac:dyDescent="0.25">
      <c r="A193" s="25"/>
      <c r="B193" s="86"/>
    </row>
    <row r="194" spans="1:8" x14ac:dyDescent="0.25">
      <c r="A194" s="25"/>
      <c r="B194" s="3"/>
    </row>
    <row r="195" spans="1:8" x14ac:dyDescent="0.25">
      <c r="A195" s="25"/>
      <c r="B195" s="3"/>
    </row>
    <row r="196" spans="1:8" x14ac:dyDescent="0.25">
      <c r="A196" s="25"/>
      <c r="B196" s="3"/>
      <c r="H196" s="2"/>
    </row>
    <row r="197" spans="1:8" x14ac:dyDescent="0.25">
      <c r="A197" s="25"/>
      <c r="B197" s="3"/>
      <c r="H197" s="2"/>
    </row>
    <row r="198" spans="1:8" x14ac:dyDescent="0.25">
      <c r="A198" s="25"/>
      <c r="B198" s="3"/>
    </row>
    <row r="199" spans="1:8" x14ac:dyDescent="0.25">
      <c r="A199" s="25"/>
      <c r="B199" s="3"/>
    </row>
    <row r="200" spans="1:8" x14ac:dyDescent="0.25">
      <c r="A200" s="25"/>
      <c r="B200" s="3"/>
    </row>
    <row r="201" spans="1:8" x14ac:dyDescent="0.25">
      <c r="A201" s="25"/>
      <c r="B201" s="3"/>
    </row>
    <row r="202" spans="1:8" x14ac:dyDescent="0.25">
      <c r="A202" s="25"/>
      <c r="B202" s="3"/>
    </row>
    <row r="203" spans="1:8" x14ac:dyDescent="0.25">
      <c r="A203" s="25"/>
      <c r="B203" s="3"/>
    </row>
    <row r="204" spans="1:8" x14ac:dyDescent="0.25">
      <c r="A204" s="25"/>
      <c r="B204" s="3"/>
    </row>
    <row r="205" spans="1:8" x14ac:dyDescent="0.25">
      <c r="A205" s="25"/>
      <c r="B205" s="3"/>
    </row>
    <row r="206" spans="1:8" x14ac:dyDescent="0.25">
      <c r="A206" s="25"/>
      <c r="B206" s="3"/>
    </row>
    <row r="207" spans="1:8" x14ac:dyDescent="0.25">
      <c r="A207" s="25"/>
      <c r="B207" s="3"/>
    </row>
    <row r="208" spans="1:8" x14ac:dyDescent="0.25">
      <c r="A208" s="25"/>
      <c r="B208" s="3"/>
    </row>
    <row r="209" spans="1:2" x14ac:dyDescent="0.25">
      <c r="A209" s="25"/>
      <c r="B209" s="3"/>
    </row>
    <row r="210" spans="1:2" x14ac:dyDescent="0.25">
      <c r="A210" s="25"/>
      <c r="B210" s="3"/>
    </row>
    <row r="211" spans="1:2" x14ac:dyDescent="0.25">
      <c r="A211" s="25"/>
      <c r="B211" s="3"/>
    </row>
    <row r="212" spans="1:2" x14ac:dyDescent="0.25">
      <c r="A212" s="25"/>
      <c r="B212" s="3"/>
    </row>
    <row r="213" spans="1:2" x14ac:dyDescent="0.25">
      <c r="A213" s="25"/>
      <c r="B213" s="3"/>
    </row>
    <row r="214" spans="1:2" x14ac:dyDescent="0.25">
      <c r="A214" s="25"/>
      <c r="B214" s="3"/>
    </row>
    <row r="215" spans="1:2" x14ac:dyDescent="0.25">
      <c r="A215" s="25"/>
      <c r="B215" s="3"/>
    </row>
    <row r="216" spans="1:2" x14ac:dyDescent="0.25">
      <c r="A216" s="25"/>
      <c r="B216" s="3"/>
    </row>
    <row r="217" spans="1:2" x14ac:dyDescent="0.25">
      <c r="A217" s="25"/>
      <c r="B217" s="3"/>
    </row>
    <row r="218" spans="1:2" x14ac:dyDescent="0.25">
      <c r="A218" s="25"/>
      <c r="B218" s="3"/>
    </row>
    <row r="219" spans="1:2" x14ac:dyDescent="0.25">
      <c r="A219" s="25"/>
      <c r="B219" s="3"/>
    </row>
    <row r="220" spans="1:2" x14ac:dyDescent="0.25">
      <c r="A220" s="25"/>
      <c r="B220" s="3"/>
    </row>
    <row r="221" spans="1:2" x14ac:dyDescent="0.25">
      <c r="A221" s="25"/>
      <c r="B221" s="3"/>
    </row>
    <row r="222" spans="1:2" x14ac:dyDescent="0.25">
      <c r="A222" s="25"/>
      <c r="B222" s="3"/>
    </row>
    <row r="223" spans="1:2" x14ac:dyDescent="0.25">
      <c r="A223" s="25"/>
      <c r="B223" s="3"/>
    </row>
    <row r="224" spans="1:2" x14ac:dyDescent="0.25">
      <c r="A224" s="25"/>
      <c r="B224" s="3"/>
    </row>
    <row r="225" spans="1:2" x14ac:dyDescent="0.25">
      <c r="A225" s="25"/>
      <c r="B225" s="3"/>
    </row>
    <row r="226" spans="1:2" x14ac:dyDescent="0.25">
      <c r="A226" s="25"/>
      <c r="B226" s="3"/>
    </row>
    <row r="227" spans="1:2" x14ac:dyDescent="0.25">
      <c r="A227" s="25"/>
      <c r="B227" s="3"/>
    </row>
    <row r="228" spans="1:2" x14ac:dyDescent="0.25">
      <c r="A228" s="25"/>
      <c r="B228" s="3"/>
    </row>
    <row r="229" spans="1:2" x14ac:dyDescent="0.25">
      <c r="A229" s="25"/>
      <c r="B229" s="3"/>
    </row>
    <row r="230" spans="1:2" x14ac:dyDescent="0.25">
      <c r="A230" s="25"/>
      <c r="B230" s="3"/>
    </row>
    <row r="231" spans="1:2" x14ac:dyDescent="0.25">
      <c r="A231" s="25"/>
      <c r="B231" s="3"/>
    </row>
    <row r="232" spans="1:2" x14ac:dyDescent="0.25">
      <c r="A232" s="25"/>
      <c r="B232" s="3"/>
    </row>
    <row r="233" spans="1:2" x14ac:dyDescent="0.25">
      <c r="A233" s="25"/>
      <c r="B233" s="3"/>
    </row>
    <row r="234" spans="1:2" x14ac:dyDescent="0.25">
      <c r="A234" s="25"/>
      <c r="B234" s="3"/>
    </row>
    <row r="235" spans="1:2" x14ac:dyDescent="0.25">
      <c r="A235" s="25"/>
      <c r="B235" s="3"/>
    </row>
    <row r="236" spans="1:2" x14ac:dyDescent="0.25">
      <c r="A236" s="25"/>
      <c r="B236" s="3"/>
    </row>
    <row r="237" spans="1:2" x14ac:dyDescent="0.25">
      <c r="A237" s="25"/>
      <c r="B237" s="3"/>
    </row>
    <row r="238" spans="1:2" x14ac:dyDescent="0.25">
      <c r="A238" s="25"/>
      <c r="B238" s="3"/>
    </row>
    <row r="239" spans="1:2" x14ac:dyDescent="0.25">
      <c r="A239" s="25"/>
      <c r="B239" s="3"/>
    </row>
    <row r="240" spans="1:2" x14ac:dyDescent="0.25">
      <c r="A240" s="25"/>
      <c r="B240" s="3"/>
    </row>
    <row r="241" spans="1:2" x14ac:dyDescent="0.25">
      <c r="A241" s="25"/>
      <c r="B241" s="3"/>
    </row>
    <row r="242" spans="1:2" x14ac:dyDescent="0.25">
      <c r="A242" s="25"/>
      <c r="B242" s="3"/>
    </row>
    <row r="243" spans="1:2" x14ac:dyDescent="0.25">
      <c r="A243" s="25"/>
      <c r="B243" s="3"/>
    </row>
    <row r="244" spans="1:2" x14ac:dyDescent="0.25">
      <c r="A244" s="25"/>
      <c r="B244" s="3"/>
    </row>
    <row r="245" spans="1:2" x14ac:dyDescent="0.25">
      <c r="A245" s="25"/>
      <c r="B245" s="3"/>
    </row>
    <row r="246" spans="1:2" x14ac:dyDescent="0.25">
      <c r="A246" s="25"/>
      <c r="B246" s="3"/>
    </row>
    <row r="247" spans="1:2" x14ac:dyDescent="0.25">
      <c r="A247" s="25"/>
      <c r="B247" s="3"/>
    </row>
    <row r="248" spans="1:2" x14ac:dyDescent="0.25">
      <c r="A248" s="25"/>
      <c r="B248" s="3"/>
    </row>
    <row r="249" spans="1:2" x14ac:dyDescent="0.25">
      <c r="A249" s="25"/>
      <c r="B249" s="3"/>
    </row>
    <row r="250" spans="1:2" x14ac:dyDescent="0.25">
      <c r="A250" s="25"/>
      <c r="B250" s="3"/>
    </row>
    <row r="251" spans="1:2" x14ac:dyDescent="0.25">
      <c r="A251" s="25"/>
      <c r="B251" s="3"/>
    </row>
    <row r="252" spans="1:2" x14ac:dyDescent="0.25">
      <c r="A252" s="25"/>
      <c r="B252" s="3"/>
    </row>
    <row r="253" spans="1:2" x14ac:dyDescent="0.25">
      <c r="A253" s="25"/>
      <c r="B253" s="3"/>
    </row>
    <row r="254" spans="1:2" x14ac:dyDescent="0.25">
      <c r="A254" s="25"/>
      <c r="B254" s="3"/>
    </row>
    <row r="255" spans="1:2" x14ac:dyDescent="0.25">
      <c r="A255" s="25"/>
      <c r="B255" s="3"/>
    </row>
    <row r="256" spans="1:2" x14ac:dyDescent="0.25">
      <c r="A256" s="25"/>
      <c r="B256" s="3"/>
    </row>
    <row r="257" spans="1:2" x14ac:dyDescent="0.25">
      <c r="A257" s="25"/>
      <c r="B257" s="3"/>
    </row>
    <row r="258" spans="1:2" x14ac:dyDescent="0.25">
      <c r="A258" s="25"/>
      <c r="B258" s="3"/>
    </row>
    <row r="259" spans="1:2" x14ac:dyDescent="0.25">
      <c r="A259" s="25"/>
      <c r="B259" s="3"/>
    </row>
    <row r="260" spans="1:2" x14ac:dyDescent="0.25">
      <c r="A260" s="25"/>
      <c r="B260" s="3"/>
    </row>
    <row r="261" spans="1:2" x14ac:dyDescent="0.25">
      <c r="A261" s="25"/>
      <c r="B261" s="3"/>
    </row>
    <row r="262" spans="1:2" x14ac:dyDescent="0.25">
      <c r="A262" s="25"/>
      <c r="B262" s="3"/>
    </row>
    <row r="263" spans="1:2" x14ac:dyDescent="0.25">
      <c r="A263" s="25"/>
      <c r="B263" s="3"/>
    </row>
    <row r="264" spans="1:2" x14ac:dyDescent="0.25">
      <c r="A264" s="25"/>
      <c r="B264" s="3"/>
    </row>
    <row r="265" spans="1:2" x14ac:dyDescent="0.25">
      <c r="A265" s="25"/>
      <c r="B265" s="3"/>
    </row>
    <row r="266" spans="1:2" x14ac:dyDescent="0.25">
      <c r="A266" s="25"/>
      <c r="B266" s="3"/>
    </row>
    <row r="267" spans="1:2" x14ac:dyDescent="0.25">
      <c r="A267" s="25"/>
      <c r="B267" s="3"/>
    </row>
    <row r="268" spans="1:2" x14ac:dyDescent="0.25">
      <c r="A268" s="25"/>
      <c r="B268" s="3"/>
    </row>
    <row r="269" spans="1:2" x14ac:dyDescent="0.25">
      <c r="A269" s="25"/>
      <c r="B269" s="3"/>
    </row>
    <row r="270" spans="1:2" x14ac:dyDescent="0.25">
      <c r="A270" s="25"/>
      <c r="B270" s="3"/>
    </row>
    <row r="271" spans="1:2" x14ac:dyDescent="0.25">
      <c r="A271" s="25"/>
      <c r="B271" s="3"/>
    </row>
    <row r="272" spans="1:2" x14ac:dyDescent="0.25">
      <c r="A272" s="25"/>
      <c r="B272" s="3"/>
    </row>
    <row r="273" spans="1:2" x14ac:dyDescent="0.25">
      <c r="A273" s="25"/>
      <c r="B273" s="3"/>
    </row>
    <row r="274" spans="1:2" x14ac:dyDescent="0.25">
      <c r="A274" s="25"/>
      <c r="B274" s="3"/>
    </row>
    <row r="275" spans="1:2" x14ac:dyDescent="0.25">
      <c r="A275" s="25"/>
      <c r="B275" s="3"/>
    </row>
    <row r="276" spans="1:2" x14ac:dyDescent="0.25">
      <c r="A276" s="25"/>
      <c r="B276" s="3"/>
    </row>
    <row r="277" spans="1:2" x14ac:dyDescent="0.25">
      <c r="A277" s="25"/>
      <c r="B277" s="3"/>
    </row>
    <row r="278" spans="1:2" x14ac:dyDescent="0.25">
      <c r="A278" s="25"/>
      <c r="B278" s="3"/>
    </row>
    <row r="279" spans="1:2" x14ac:dyDescent="0.25">
      <c r="A279" s="25"/>
      <c r="B279" s="3"/>
    </row>
    <row r="280" spans="1:2" x14ac:dyDescent="0.25">
      <c r="A280" s="25"/>
      <c r="B280" s="3"/>
    </row>
    <row r="281" spans="1:2" x14ac:dyDescent="0.25">
      <c r="A281" s="25"/>
      <c r="B281" s="3"/>
    </row>
    <row r="282" spans="1:2" x14ac:dyDescent="0.25">
      <c r="A282" s="25"/>
      <c r="B282" s="3"/>
    </row>
    <row r="283" spans="1:2" x14ac:dyDescent="0.25">
      <c r="A283" s="25"/>
      <c r="B283" s="3"/>
    </row>
    <row r="284" spans="1:2" x14ac:dyDescent="0.25">
      <c r="A284" s="25"/>
      <c r="B284" s="3"/>
    </row>
    <row r="285" spans="1:2" x14ac:dyDescent="0.25">
      <c r="A285" s="25"/>
      <c r="B285" s="3"/>
    </row>
    <row r="286" spans="1:2" x14ac:dyDescent="0.25">
      <c r="A286" s="25"/>
      <c r="B286" s="3"/>
    </row>
    <row r="287" spans="1:2" x14ac:dyDescent="0.25">
      <c r="A287" s="25"/>
      <c r="B287" s="3"/>
    </row>
    <row r="288" spans="1:2" x14ac:dyDescent="0.25">
      <c r="A288" s="25"/>
      <c r="B288" s="3"/>
    </row>
    <row r="289" spans="1:2" x14ac:dyDescent="0.25">
      <c r="A289" s="25"/>
      <c r="B289" s="3"/>
    </row>
    <row r="290" spans="1:2" x14ac:dyDescent="0.25">
      <c r="A290" s="25"/>
      <c r="B290" s="3"/>
    </row>
    <row r="291" spans="1:2" x14ac:dyDescent="0.25">
      <c r="A291" s="25"/>
      <c r="B291" s="3"/>
    </row>
    <row r="292" spans="1:2" x14ac:dyDescent="0.25">
      <c r="A292" s="25"/>
      <c r="B292" s="3"/>
    </row>
    <row r="293" spans="1:2" x14ac:dyDescent="0.25">
      <c r="A293" s="25"/>
      <c r="B293" s="3"/>
    </row>
    <row r="294" spans="1:2" x14ac:dyDescent="0.25">
      <c r="A294" s="25"/>
      <c r="B294" s="3"/>
    </row>
    <row r="295" spans="1:2" x14ac:dyDescent="0.25">
      <c r="A295" s="25"/>
      <c r="B295" s="3"/>
    </row>
    <row r="296" spans="1:2" x14ac:dyDescent="0.25">
      <c r="A296" s="25"/>
      <c r="B296" s="3"/>
    </row>
    <row r="297" spans="1:2" x14ac:dyDescent="0.25">
      <c r="A297" s="25"/>
      <c r="B297" s="3"/>
    </row>
    <row r="298" spans="1:2" x14ac:dyDescent="0.25">
      <c r="A298" s="25"/>
      <c r="B298" s="3"/>
    </row>
    <row r="299" spans="1:2" x14ac:dyDescent="0.25">
      <c r="A299" s="25"/>
      <c r="B299" s="3"/>
    </row>
    <row r="300" spans="1:2" x14ac:dyDescent="0.25">
      <c r="A300" s="25"/>
      <c r="B300" s="3"/>
    </row>
    <row r="301" spans="1:2" x14ac:dyDescent="0.25">
      <c r="A301" s="25"/>
      <c r="B301" s="3"/>
    </row>
    <row r="302" spans="1:2" x14ac:dyDescent="0.25">
      <c r="A302" s="25"/>
      <c r="B302" s="3"/>
    </row>
    <row r="303" spans="1:2" x14ac:dyDescent="0.25">
      <c r="A303" s="25"/>
      <c r="B303" s="3"/>
    </row>
    <row r="304" spans="1:2" x14ac:dyDescent="0.25">
      <c r="A304" s="25"/>
      <c r="B304" s="3"/>
    </row>
    <row r="305" spans="1:2" x14ac:dyDescent="0.25">
      <c r="A305" s="25"/>
      <c r="B305" s="3"/>
    </row>
    <row r="306" spans="1:2" x14ac:dyDescent="0.25">
      <c r="A306" s="25"/>
      <c r="B306" s="3"/>
    </row>
    <row r="307" spans="1:2" x14ac:dyDescent="0.25">
      <c r="A307" s="25"/>
      <c r="B307" s="3"/>
    </row>
    <row r="308" spans="1:2" x14ac:dyDescent="0.25">
      <c r="A308" s="25"/>
      <c r="B308" s="3"/>
    </row>
    <row r="309" spans="1:2" x14ac:dyDescent="0.25">
      <c r="A309" s="25"/>
      <c r="B309" s="3"/>
    </row>
    <row r="310" spans="1:2" x14ac:dyDescent="0.25">
      <c r="A310" s="25"/>
      <c r="B310" s="3"/>
    </row>
    <row r="311" spans="1:2" x14ac:dyDescent="0.25">
      <c r="A311" s="25"/>
      <c r="B311" s="3"/>
    </row>
    <row r="312" spans="1:2" x14ac:dyDescent="0.25">
      <c r="A312" s="25"/>
      <c r="B312" s="3"/>
    </row>
    <row r="313" spans="1:2" x14ac:dyDescent="0.25">
      <c r="A313" s="25"/>
      <c r="B313" s="3"/>
    </row>
    <row r="314" spans="1:2" x14ac:dyDescent="0.25">
      <c r="A314" s="25"/>
      <c r="B314" s="3"/>
    </row>
    <row r="315" spans="1:2" x14ac:dyDescent="0.25">
      <c r="A315" s="25"/>
      <c r="B315" s="3"/>
    </row>
    <row r="316" spans="1:2" x14ac:dyDescent="0.25">
      <c r="A316" s="25"/>
      <c r="B316" s="3"/>
    </row>
    <row r="317" spans="1:2" x14ac:dyDescent="0.25">
      <c r="A317" s="25"/>
      <c r="B317" s="3"/>
    </row>
    <row r="318" spans="1:2" x14ac:dyDescent="0.25">
      <c r="A318" s="25"/>
      <c r="B318" s="3"/>
    </row>
    <row r="319" spans="1:2" x14ac:dyDescent="0.25">
      <c r="A319" s="25"/>
      <c r="B319" s="3"/>
    </row>
    <row r="320" spans="1:2" x14ac:dyDescent="0.25">
      <c r="A320" s="25"/>
      <c r="B320" s="3"/>
    </row>
    <row r="321" spans="1:2" x14ac:dyDescent="0.25">
      <c r="A321" s="25"/>
      <c r="B321" s="3"/>
    </row>
    <row r="322" spans="1:2" x14ac:dyDescent="0.25">
      <c r="A322" s="25"/>
      <c r="B322" s="3"/>
    </row>
    <row r="323" spans="1:2" x14ac:dyDescent="0.25">
      <c r="A323" s="25"/>
      <c r="B323" s="3"/>
    </row>
    <row r="324" spans="1:2" x14ac:dyDescent="0.25">
      <c r="A324" s="25"/>
      <c r="B324" s="3"/>
    </row>
    <row r="325" spans="1:2" x14ac:dyDescent="0.25">
      <c r="A325" s="25"/>
      <c r="B325" s="3"/>
    </row>
    <row r="326" spans="1:2" x14ac:dyDescent="0.25">
      <c r="A326" s="25"/>
      <c r="B326" s="3"/>
    </row>
    <row r="327" spans="1:2" x14ac:dyDescent="0.25">
      <c r="A327" s="25"/>
      <c r="B327" s="3"/>
    </row>
    <row r="328" spans="1:2" x14ac:dyDescent="0.25">
      <c r="A328" s="25"/>
      <c r="B328" s="3"/>
    </row>
    <row r="329" spans="1:2" x14ac:dyDescent="0.25">
      <c r="A329" s="25"/>
      <c r="B329" s="3"/>
    </row>
    <row r="330" spans="1:2" x14ac:dyDescent="0.25">
      <c r="A330" s="25"/>
      <c r="B330" s="3"/>
    </row>
    <row r="331" spans="1:2" x14ac:dyDescent="0.25">
      <c r="A331" s="25"/>
      <c r="B331" s="3"/>
    </row>
    <row r="332" spans="1:2" x14ac:dyDescent="0.25">
      <c r="A332" s="25"/>
      <c r="B332" s="3"/>
    </row>
    <row r="333" spans="1:2" x14ac:dyDescent="0.25">
      <c r="A333" s="25"/>
      <c r="B333" s="3"/>
    </row>
    <row r="334" spans="1:2" x14ac:dyDescent="0.25">
      <c r="A334" s="25"/>
      <c r="B334" s="3"/>
    </row>
    <row r="335" spans="1:2" x14ac:dyDescent="0.25">
      <c r="A335" s="25"/>
      <c r="B335" s="3"/>
    </row>
    <row r="336" spans="1:2" x14ac:dyDescent="0.25">
      <c r="A336" s="25"/>
      <c r="B336" s="3"/>
    </row>
    <row r="337" spans="1:2" x14ac:dyDescent="0.25">
      <c r="A337" s="25"/>
      <c r="B337" s="3"/>
    </row>
    <row r="338" spans="1:2" x14ac:dyDescent="0.25">
      <c r="A338" s="25"/>
      <c r="B338" s="3"/>
    </row>
    <row r="339" spans="1:2" x14ac:dyDescent="0.25">
      <c r="A339" s="25"/>
      <c r="B339" s="3"/>
    </row>
    <row r="340" spans="1:2" x14ac:dyDescent="0.25">
      <c r="A340" s="25"/>
      <c r="B340" s="3"/>
    </row>
    <row r="341" spans="1:2" x14ac:dyDescent="0.25">
      <c r="A341" s="25"/>
      <c r="B341" s="3"/>
    </row>
    <row r="342" spans="1:2" x14ac:dyDescent="0.25">
      <c r="A342" s="25"/>
      <c r="B342" s="3"/>
    </row>
    <row r="343" spans="1:2" x14ac:dyDescent="0.25">
      <c r="A343" s="25"/>
      <c r="B343" s="3"/>
    </row>
    <row r="344" spans="1:2" x14ac:dyDescent="0.25">
      <c r="A344" s="25"/>
      <c r="B344" s="3"/>
    </row>
    <row r="345" spans="1:2" x14ac:dyDescent="0.25">
      <c r="A345" s="25"/>
      <c r="B345" s="3"/>
    </row>
    <row r="346" spans="1:2" x14ac:dyDescent="0.25">
      <c r="A346" s="25"/>
      <c r="B346" s="3"/>
    </row>
    <row r="347" spans="1:2" x14ac:dyDescent="0.25">
      <c r="A347" s="25"/>
      <c r="B347" s="3"/>
    </row>
    <row r="348" spans="1:2" x14ac:dyDescent="0.25">
      <c r="A348" s="25"/>
      <c r="B348" s="3"/>
    </row>
    <row r="349" spans="1:2" x14ac:dyDescent="0.25">
      <c r="A349" s="25"/>
      <c r="B349" s="3"/>
    </row>
    <row r="350" spans="1:2" x14ac:dyDescent="0.25">
      <c r="A350" s="25"/>
      <c r="B350" s="3"/>
    </row>
    <row r="351" spans="1:2" x14ac:dyDescent="0.25">
      <c r="A351" s="25"/>
      <c r="B351" s="3"/>
    </row>
    <row r="352" spans="1:2" x14ac:dyDescent="0.25">
      <c r="A352" s="25"/>
      <c r="B352" s="3"/>
    </row>
    <row r="353" spans="1:2" x14ac:dyDescent="0.25">
      <c r="A353" s="25"/>
      <c r="B353" s="3"/>
    </row>
    <row r="354" spans="1:2" x14ac:dyDescent="0.25">
      <c r="A354" s="25"/>
      <c r="B354" s="3"/>
    </row>
    <row r="355" spans="1:2" x14ac:dyDescent="0.25">
      <c r="A355" s="25"/>
      <c r="B355" s="3"/>
    </row>
    <row r="356" spans="1:2" x14ac:dyDescent="0.25">
      <c r="A356" s="25"/>
      <c r="B356" s="3"/>
    </row>
    <row r="357" spans="1:2" x14ac:dyDescent="0.25">
      <c r="A357" s="25"/>
      <c r="B357" s="3"/>
    </row>
    <row r="358" spans="1:2" x14ac:dyDescent="0.25">
      <c r="A358" s="25"/>
      <c r="B358" s="3"/>
    </row>
    <row r="359" spans="1:2" x14ac:dyDescent="0.25">
      <c r="A359" s="25"/>
      <c r="B359" s="3"/>
    </row>
    <row r="360" spans="1:2" x14ac:dyDescent="0.25">
      <c r="A360" s="25"/>
      <c r="B360" s="3"/>
    </row>
    <row r="361" spans="1:2" x14ac:dyDescent="0.25">
      <c r="A361" s="25"/>
      <c r="B361" s="3"/>
    </row>
    <row r="362" spans="1:2" x14ac:dyDescent="0.25">
      <c r="A362" s="25"/>
      <c r="B362" s="3"/>
    </row>
    <row r="363" spans="1:2" x14ac:dyDescent="0.25">
      <c r="A363" s="25"/>
      <c r="B363" s="3"/>
    </row>
    <row r="364" spans="1:2" x14ac:dyDescent="0.25">
      <c r="A364" s="25"/>
      <c r="B364" s="3"/>
    </row>
    <row r="365" spans="1:2" x14ac:dyDescent="0.25">
      <c r="A365" s="25"/>
      <c r="B365" s="3"/>
    </row>
    <row r="366" spans="1:2" x14ac:dyDescent="0.25">
      <c r="A366" s="25"/>
      <c r="B366" s="3"/>
    </row>
    <row r="367" spans="1:2" x14ac:dyDescent="0.25">
      <c r="A367" s="25"/>
      <c r="B367" s="3"/>
    </row>
    <row r="368" spans="1:2" x14ac:dyDescent="0.25">
      <c r="A368" s="25"/>
      <c r="B368" s="3"/>
    </row>
    <row r="369" spans="1:2" x14ac:dyDescent="0.25">
      <c r="A369" s="25"/>
      <c r="B369" s="3"/>
    </row>
    <row r="370" spans="1:2" x14ac:dyDescent="0.25">
      <c r="A370" s="25"/>
      <c r="B370" s="3"/>
    </row>
    <row r="371" spans="1:2" x14ac:dyDescent="0.25">
      <c r="A371" s="25"/>
      <c r="B371" s="3"/>
    </row>
    <row r="372" spans="1:2" x14ac:dyDescent="0.25">
      <c r="A372" s="25"/>
      <c r="B372" s="3"/>
    </row>
    <row r="373" spans="1:2" x14ac:dyDescent="0.25">
      <c r="A373" s="25"/>
      <c r="B373" s="3"/>
    </row>
    <row r="374" spans="1:2" x14ac:dyDescent="0.25">
      <c r="A374" s="25"/>
      <c r="B374" s="3"/>
    </row>
    <row r="375" spans="1:2" x14ac:dyDescent="0.25">
      <c r="A375" s="25"/>
      <c r="B375" s="3"/>
    </row>
    <row r="376" spans="1:2" x14ac:dyDescent="0.25">
      <c r="A376" s="25"/>
      <c r="B376" s="3"/>
    </row>
    <row r="377" spans="1:2" x14ac:dyDescent="0.25">
      <c r="A377" s="25"/>
      <c r="B377" s="3"/>
    </row>
    <row r="378" spans="1:2" x14ac:dyDescent="0.25">
      <c r="A378" s="25"/>
      <c r="B378" s="3"/>
    </row>
    <row r="379" spans="1:2" x14ac:dyDescent="0.25">
      <c r="A379" s="25"/>
      <c r="B379" s="3"/>
    </row>
    <row r="380" spans="1:2" x14ac:dyDescent="0.25">
      <c r="A380" s="25"/>
      <c r="B380" s="3"/>
    </row>
    <row r="381" spans="1:2" x14ac:dyDescent="0.25">
      <c r="A381" s="25"/>
      <c r="B381" s="3"/>
    </row>
    <row r="382" spans="1:2" x14ac:dyDescent="0.25">
      <c r="A382" s="25"/>
      <c r="B382" s="3"/>
    </row>
    <row r="383" spans="1:2" x14ac:dyDescent="0.25">
      <c r="A383" s="25"/>
      <c r="B383" s="3"/>
    </row>
    <row r="384" spans="1:2" x14ac:dyDescent="0.25">
      <c r="A384" s="25"/>
      <c r="B384" s="3"/>
    </row>
    <row r="385" spans="1:2" x14ac:dyDescent="0.25">
      <c r="A385" s="25"/>
      <c r="B385" s="3"/>
    </row>
    <row r="386" spans="1:2" x14ac:dyDescent="0.25">
      <c r="A386" s="25"/>
      <c r="B386" s="3"/>
    </row>
    <row r="387" spans="1:2" x14ac:dyDescent="0.25">
      <c r="A387" s="25"/>
      <c r="B387" s="3"/>
    </row>
    <row r="388" spans="1:2" x14ac:dyDescent="0.25">
      <c r="A388" s="25"/>
      <c r="B388" s="3"/>
    </row>
    <row r="389" spans="1:2" x14ac:dyDescent="0.25">
      <c r="A389" s="25"/>
      <c r="B389" s="3"/>
    </row>
    <row r="390" spans="1:2" x14ac:dyDescent="0.25">
      <c r="A390" s="25"/>
      <c r="B390" s="3"/>
    </row>
    <row r="391" spans="1:2" x14ac:dyDescent="0.25">
      <c r="A391" s="25"/>
      <c r="B391" s="3"/>
    </row>
    <row r="392" spans="1:2" x14ac:dyDescent="0.25">
      <c r="A392" s="25"/>
      <c r="B392" s="3"/>
    </row>
    <row r="393" spans="1:2" x14ac:dyDescent="0.25">
      <c r="A393" s="25"/>
      <c r="B393" s="3"/>
    </row>
    <row r="394" spans="1:2" x14ac:dyDescent="0.25">
      <c r="A394" s="25"/>
      <c r="B394" s="3"/>
    </row>
    <row r="395" spans="1:2" x14ac:dyDescent="0.25">
      <c r="A395" s="25"/>
      <c r="B395" s="3"/>
    </row>
    <row r="396" spans="1:2" x14ac:dyDescent="0.25">
      <c r="A396" s="25"/>
      <c r="B396" s="3"/>
    </row>
    <row r="397" spans="1:2" x14ac:dyDescent="0.25">
      <c r="A397" s="25"/>
      <c r="B397" s="3"/>
    </row>
    <row r="398" spans="1:2" x14ac:dyDescent="0.25">
      <c r="A398" s="25"/>
      <c r="B398" s="3"/>
    </row>
    <row r="399" spans="1:2" x14ac:dyDescent="0.25">
      <c r="A399" s="25"/>
      <c r="B399" s="3"/>
    </row>
    <row r="400" spans="1:2" x14ac:dyDescent="0.25">
      <c r="A400" s="25"/>
      <c r="B400" s="3"/>
    </row>
    <row r="401" spans="1:2" x14ac:dyDescent="0.25">
      <c r="A401" s="25"/>
      <c r="B401" s="3"/>
    </row>
    <row r="402" spans="1:2" x14ac:dyDescent="0.25">
      <c r="A402" s="25"/>
      <c r="B402" s="3"/>
    </row>
    <row r="403" spans="1:2" x14ac:dyDescent="0.25">
      <c r="A403" s="25"/>
      <c r="B403" s="3"/>
    </row>
    <row r="404" spans="1:2" x14ac:dyDescent="0.25">
      <c r="A404" s="25"/>
      <c r="B404" s="3"/>
    </row>
    <row r="405" spans="1:2" x14ac:dyDescent="0.25">
      <c r="A405" s="25"/>
      <c r="B405" s="3"/>
    </row>
    <row r="406" spans="1:2" x14ac:dyDescent="0.25">
      <c r="A406" s="25"/>
      <c r="B406" s="3"/>
    </row>
    <row r="407" spans="1:2" x14ac:dyDescent="0.25">
      <c r="A407" s="25"/>
      <c r="B407" s="3"/>
    </row>
    <row r="408" spans="1:2" x14ac:dyDescent="0.25">
      <c r="A408" s="25"/>
      <c r="B408" s="3"/>
    </row>
    <row r="409" spans="1:2" x14ac:dyDescent="0.25">
      <c r="A409" s="25"/>
      <c r="B409" s="3"/>
    </row>
    <row r="410" spans="1:2" x14ac:dyDescent="0.25">
      <c r="A410" s="25"/>
      <c r="B410" s="3"/>
    </row>
    <row r="411" spans="1:2" x14ac:dyDescent="0.25">
      <c r="A411" s="25"/>
      <c r="B411" s="3"/>
    </row>
    <row r="412" spans="1:2" x14ac:dyDescent="0.25">
      <c r="A412" s="25"/>
      <c r="B412" s="3"/>
    </row>
    <row r="413" spans="1:2" x14ac:dyDescent="0.25">
      <c r="A413" s="25"/>
      <c r="B413" s="3"/>
    </row>
    <row r="414" spans="1:2" x14ac:dyDescent="0.25">
      <c r="A414" s="25"/>
      <c r="B414" s="3"/>
    </row>
    <row r="415" spans="1:2" x14ac:dyDescent="0.25">
      <c r="A415" s="25"/>
      <c r="B415" s="3"/>
    </row>
    <row r="416" spans="1:2" x14ac:dyDescent="0.25">
      <c r="A416" s="25"/>
      <c r="B416" s="3"/>
    </row>
    <row r="417" spans="1:2" x14ac:dyDescent="0.25">
      <c r="A417" s="25"/>
      <c r="B417" s="3"/>
    </row>
    <row r="418" spans="1:2" x14ac:dyDescent="0.25">
      <c r="A418" s="25"/>
      <c r="B418" s="3"/>
    </row>
    <row r="419" spans="1:2" x14ac:dyDescent="0.25">
      <c r="A419" s="25"/>
      <c r="B419" s="3"/>
    </row>
    <row r="420" spans="1:2" x14ac:dyDescent="0.25">
      <c r="A420" s="25"/>
      <c r="B420" s="3"/>
    </row>
    <row r="421" spans="1:2" x14ac:dyDescent="0.25">
      <c r="A421" s="25"/>
      <c r="B421" s="3"/>
    </row>
    <row r="422" spans="1:2" x14ac:dyDescent="0.25">
      <c r="A422" s="25"/>
      <c r="B422" s="3"/>
    </row>
    <row r="423" spans="1:2" x14ac:dyDescent="0.25">
      <c r="A423" s="25"/>
      <c r="B423" s="3"/>
    </row>
    <row r="424" spans="1:2" x14ac:dyDescent="0.25">
      <c r="A424" s="25"/>
      <c r="B424" s="3"/>
    </row>
    <row r="425" spans="1:2" x14ac:dyDescent="0.25">
      <c r="A425" s="25"/>
      <c r="B425" s="3"/>
    </row>
    <row r="426" spans="1:2" x14ac:dyDescent="0.25">
      <c r="A426" s="25"/>
      <c r="B426" s="3"/>
    </row>
    <row r="427" spans="1:2" x14ac:dyDescent="0.25">
      <c r="A427" s="25"/>
      <c r="B427" s="3"/>
    </row>
    <row r="428" spans="1:2" x14ac:dyDescent="0.25">
      <c r="A428" s="25"/>
      <c r="B428" s="3"/>
    </row>
    <row r="429" spans="1:2" x14ac:dyDescent="0.25">
      <c r="A429" s="25"/>
      <c r="B429" s="3"/>
    </row>
    <row r="430" spans="1:2" x14ac:dyDescent="0.25">
      <c r="A430" s="25"/>
      <c r="B430" s="3"/>
    </row>
    <row r="431" spans="1:2" x14ac:dyDescent="0.25">
      <c r="A431" s="25"/>
      <c r="B431" s="3"/>
    </row>
    <row r="432" spans="1:2" x14ac:dyDescent="0.25">
      <c r="A432" s="25"/>
      <c r="B432" s="3"/>
    </row>
    <row r="433" spans="1:2" x14ac:dyDescent="0.25">
      <c r="A433" s="25"/>
      <c r="B433" s="3"/>
    </row>
    <row r="434" spans="1:2" x14ac:dyDescent="0.25">
      <c r="A434" s="25"/>
      <c r="B434" s="3"/>
    </row>
    <row r="435" spans="1:2" x14ac:dyDescent="0.25">
      <c r="A435" s="25"/>
      <c r="B435" s="3"/>
    </row>
    <row r="436" spans="1:2" x14ac:dyDescent="0.25">
      <c r="A436" s="25"/>
      <c r="B436" s="3"/>
    </row>
    <row r="437" spans="1:2" x14ac:dyDescent="0.25">
      <c r="A437" s="25"/>
      <c r="B437" s="3"/>
    </row>
    <row r="438" spans="1:2" x14ac:dyDescent="0.25">
      <c r="A438" s="25"/>
      <c r="B438" s="3"/>
    </row>
    <row r="439" spans="1:2" x14ac:dyDescent="0.25">
      <c r="A439" s="25"/>
      <c r="B439" s="3"/>
    </row>
    <row r="440" spans="1:2" x14ac:dyDescent="0.25">
      <c r="A440" s="25"/>
      <c r="B440" s="3"/>
    </row>
    <row r="441" spans="1:2" x14ac:dyDescent="0.25">
      <c r="A441" s="25"/>
      <c r="B441" s="3"/>
    </row>
    <row r="442" spans="1:2" x14ac:dyDescent="0.25">
      <c r="A442" s="25"/>
      <c r="B442" s="3"/>
    </row>
    <row r="443" spans="1:2" x14ac:dyDescent="0.25">
      <c r="A443" s="25"/>
      <c r="B443" s="3"/>
    </row>
    <row r="444" spans="1:2" x14ac:dyDescent="0.25">
      <c r="A444" s="25"/>
      <c r="B444" s="3"/>
    </row>
    <row r="445" spans="1:2" x14ac:dyDescent="0.25">
      <c r="A445" s="25"/>
      <c r="B445" s="3"/>
    </row>
    <row r="446" spans="1:2" x14ac:dyDescent="0.25">
      <c r="A446" s="25"/>
      <c r="B446" s="3"/>
    </row>
    <row r="447" spans="1:2" x14ac:dyDescent="0.25">
      <c r="A447" s="25"/>
      <c r="B447" s="3"/>
    </row>
    <row r="448" spans="1:2" x14ac:dyDescent="0.25">
      <c r="A448" s="25"/>
      <c r="B448" s="3"/>
    </row>
    <row r="449" spans="1:2" x14ac:dyDescent="0.25">
      <c r="A449" s="25"/>
      <c r="B449" s="3"/>
    </row>
    <row r="450" spans="1:2" x14ac:dyDescent="0.25">
      <c r="A450" s="25"/>
      <c r="B450" s="3"/>
    </row>
    <row r="451" spans="1:2" x14ac:dyDescent="0.25">
      <c r="A451" s="25"/>
      <c r="B451" s="3"/>
    </row>
    <row r="452" spans="1:2" x14ac:dyDescent="0.25">
      <c r="A452" s="25"/>
      <c r="B452" s="3"/>
    </row>
    <row r="453" spans="1:2" x14ac:dyDescent="0.25">
      <c r="A453" s="25"/>
      <c r="B453" s="3"/>
    </row>
    <row r="454" spans="1:2" x14ac:dyDescent="0.25">
      <c r="A454" s="25"/>
      <c r="B454" s="3"/>
    </row>
    <row r="455" spans="1:2" x14ac:dyDescent="0.25">
      <c r="A455" s="25"/>
      <c r="B455" s="3"/>
    </row>
    <row r="456" spans="1:2" x14ac:dyDescent="0.25">
      <c r="A456" s="25"/>
      <c r="B456" s="3"/>
    </row>
    <row r="457" spans="1:2" x14ac:dyDescent="0.25">
      <c r="A457" s="25"/>
      <c r="B457" s="3"/>
    </row>
    <row r="458" spans="1:2" x14ac:dyDescent="0.25">
      <c r="A458" s="25"/>
      <c r="B458" s="3"/>
    </row>
    <row r="459" spans="1:2" x14ac:dyDescent="0.25">
      <c r="A459" s="25"/>
      <c r="B459" s="3"/>
    </row>
    <row r="460" spans="1:2" x14ac:dyDescent="0.25">
      <c r="A460" s="25"/>
      <c r="B460" s="3"/>
    </row>
    <row r="461" spans="1:2" x14ac:dyDescent="0.25">
      <c r="A461" s="25"/>
      <c r="B461" s="3"/>
    </row>
    <row r="462" spans="1:2" x14ac:dyDescent="0.25">
      <c r="A462" s="25"/>
      <c r="B462" s="3"/>
    </row>
    <row r="463" spans="1:2" x14ac:dyDescent="0.25">
      <c r="A463" s="25"/>
      <c r="B463" s="3"/>
    </row>
    <row r="464" spans="1:2" x14ac:dyDescent="0.25">
      <c r="A464" s="25"/>
      <c r="B464" s="3"/>
    </row>
    <row r="465" spans="1:2" x14ac:dyDescent="0.25">
      <c r="A465" s="25"/>
      <c r="B465" s="3"/>
    </row>
    <row r="466" spans="1:2" x14ac:dyDescent="0.25">
      <c r="A466" s="25"/>
      <c r="B466" s="3"/>
    </row>
    <row r="467" spans="1:2" x14ac:dyDescent="0.25">
      <c r="A467" s="25"/>
      <c r="B467" s="3"/>
    </row>
    <row r="468" spans="1:2" x14ac:dyDescent="0.25">
      <c r="A468" s="25"/>
      <c r="B468" s="3"/>
    </row>
    <row r="469" spans="1:2" x14ac:dyDescent="0.25">
      <c r="A469" s="25"/>
      <c r="B469" s="3"/>
    </row>
    <row r="470" spans="1:2" x14ac:dyDescent="0.25">
      <c r="A470" s="25"/>
      <c r="B470" s="3"/>
    </row>
    <row r="471" spans="1:2" x14ac:dyDescent="0.25">
      <c r="A471" s="25"/>
      <c r="B471" s="3"/>
    </row>
    <row r="472" spans="1:2" x14ac:dyDescent="0.25">
      <c r="A472" s="25"/>
      <c r="B472" s="3"/>
    </row>
    <row r="473" spans="1:2" x14ac:dyDescent="0.25">
      <c r="A473" s="25"/>
      <c r="B473" s="3"/>
    </row>
    <row r="474" spans="1:2" x14ac:dyDescent="0.25">
      <c r="A474" s="25"/>
      <c r="B474" s="3"/>
    </row>
    <row r="475" spans="1:2" x14ac:dyDescent="0.25">
      <c r="A475" s="25"/>
      <c r="B475" s="3"/>
    </row>
    <row r="476" spans="1:2" x14ac:dyDescent="0.25">
      <c r="A476" s="25"/>
      <c r="B476" s="3"/>
    </row>
    <row r="477" spans="1:2" x14ac:dyDescent="0.25">
      <c r="A477" s="25"/>
      <c r="B477" s="3"/>
    </row>
    <row r="478" spans="1:2" x14ac:dyDescent="0.25">
      <c r="A478" s="25"/>
      <c r="B478" s="3"/>
    </row>
    <row r="479" spans="1:2" x14ac:dyDescent="0.25">
      <c r="A479" s="25"/>
      <c r="B479" s="3"/>
    </row>
    <row r="480" spans="1:2" x14ac:dyDescent="0.25">
      <c r="A480" s="25"/>
      <c r="B480" s="3"/>
    </row>
    <row r="481" spans="1:2" x14ac:dyDescent="0.25">
      <c r="A481" s="25"/>
      <c r="B481" s="3"/>
    </row>
    <row r="482" spans="1:2" x14ac:dyDescent="0.25">
      <c r="A482" s="25"/>
      <c r="B482" s="3"/>
    </row>
    <row r="483" spans="1:2" x14ac:dyDescent="0.25">
      <c r="A483" s="25"/>
      <c r="B483" s="3"/>
    </row>
    <row r="484" spans="1:2" x14ac:dyDescent="0.25">
      <c r="A484" s="25"/>
      <c r="B484" s="3"/>
    </row>
    <row r="485" spans="1:2" x14ac:dyDescent="0.25">
      <c r="A485" s="25"/>
      <c r="B485" s="3"/>
    </row>
    <row r="486" spans="1:2" x14ac:dyDescent="0.25">
      <c r="A486" s="25"/>
      <c r="B486" s="3"/>
    </row>
    <row r="487" spans="1:2" x14ac:dyDescent="0.25">
      <c r="A487" s="25"/>
      <c r="B487" s="3"/>
    </row>
    <row r="488" spans="1:2" x14ac:dyDescent="0.25">
      <c r="A488" s="25"/>
      <c r="B488" s="3"/>
    </row>
    <row r="489" spans="1:2" x14ac:dyDescent="0.25">
      <c r="A489" s="25"/>
      <c r="B489" s="3"/>
    </row>
    <row r="490" spans="1:2" x14ac:dyDescent="0.25">
      <c r="A490" s="25"/>
      <c r="B490" s="3"/>
    </row>
    <row r="491" spans="1:2" x14ac:dyDescent="0.25">
      <c r="A491" s="25"/>
      <c r="B491" s="3"/>
    </row>
    <row r="492" spans="1:2" x14ac:dyDescent="0.25">
      <c r="A492" s="25"/>
      <c r="B492" s="3"/>
    </row>
    <row r="493" spans="1:2" x14ac:dyDescent="0.25">
      <c r="A493" s="25"/>
      <c r="B493" s="3"/>
    </row>
    <row r="494" spans="1:2" x14ac:dyDescent="0.25">
      <c r="A494" s="25"/>
      <c r="B494" s="3"/>
    </row>
    <row r="495" spans="1:2" x14ac:dyDescent="0.25">
      <c r="A495" s="25"/>
      <c r="B495" s="3"/>
    </row>
    <row r="496" spans="1:2" x14ac:dyDescent="0.25">
      <c r="A496" s="25"/>
      <c r="B496" s="3"/>
    </row>
    <row r="497" spans="1:2" x14ac:dyDescent="0.25">
      <c r="A497" s="25"/>
      <c r="B497" s="3"/>
    </row>
    <row r="498" spans="1:2" x14ac:dyDescent="0.25">
      <c r="A498" s="25"/>
      <c r="B498" s="3"/>
    </row>
    <row r="499" spans="1:2" x14ac:dyDescent="0.25">
      <c r="A499" s="25"/>
      <c r="B499" s="3"/>
    </row>
    <row r="500" spans="1:2" x14ac:dyDescent="0.25">
      <c r="A500" s="25"/>
      <c r="B500" s="3"/>
    </row>
    <row r="501" spans="1:2" x14ac:dyDescent="0.25">
      <c r="A501" s="25"/>
      <c r="B501" s="3"/>
    </row>
    <row r="502" spans="1:2" x14ac:dyDescent="0.25">
      <c r="A502" s="25"/>
      <c r="B502" s="3"/>
    </row>
    <row r="503" spans="1:2" x14ac:dyDescent="0.25">
      <c r="A503" s="25"/>
      <c r="B503" s="3"/>
    </row>
    <row r="504" spans="1:2" x14ac:dyDescent="0.25">
      <c r="A504" s="25"/>
      <c r="B504" s="3"/>
    </row>
    <row r="505" spans="1:2" x14ac:dyDescent="0.25">
      <c r="A505" s="25"/>
      <c r="B505" s="3"/>
    </row>
    <row r="506" spans="1:2" x14ac:dyDescent="0.25">
      <c r="A506" s="25"/>
      <c r="B506" s="3"/>
    </row>
    <row r="507" spans="1:2" x14ac:dyDescent="0.25">
      <c r="A507" s="25"/>
      <c r="B507" s="3"/>
    </row>
    <row r="508" spans="1:2" x14ac:dyDescent="0.25">
      <c r="A508" s="25"/>
      <c r="B508" s="3"/>
    </row>
    <row r="509" spans="1:2" x14ac:dyDescent="0.25">
      <c r="A509" s="25"/>
      <c r="B509" s="3"/>
    </row>
    <row r="510" spans="1:2" x14ac:dyDescent="0.25">
      <c r="A510" s="25"/>
      <c r="B510" s="3"/>
    </row>
    <row r="511" spans="1:2" x14ac:dyDescent="0.25">
      <c r="A511" s="25"/>
      <c r="B511" s="3"/>
    </row>
    <row r="512" spans="1:2" x14ac:dyDescent="0.25">
      <c r="A512" s="25"/>
      <c r="B512" s="3"/>
    </row>
    <row r="513" spans="1:2" x14ac:dyDescent="0.25">
      <c r="A513" s="25"/>
      <c r="B513" s="3"/>
    </row>
    <row r="514" spans="1:2" x14ac:dyDescent="0.25">
      <c r="A514" s="25"/>
      <c r="B514" s="3"/>
    </row>
    <row r="515" spans="1:2" x14ac:dyDescent="0.25">
      <c r="A515" s="25"/>
      <c r="B515" s="3"/>
    </row>
    <row r="516" spans="1:2" x14ac:dyDescent="0.25">
      <c r="A516" s="25"/>
      <c r="B516" s="3"/>
    </row>
    <row r="517" spans="1:2" x14ac:dyDescent="0.25">
      <c r="A517" s="25"/>
      <c r="B517" s="3"/>
    </row>
    <row r="518" spans="1:2" x14ac:dyDescent="0.25">
      <c r="A518" s="25"/>
      <c r="B518" s="3"/>
    </row>
    <row r="519" spans="1:2" x14ac:dyDescent="0.25">
      <c r="A519" s="25"/>
      <c r="B519" s="3"/>
    </row>
    <row r="520" spans="1:2" x14ac:dyDescent="0.25">
      <c r="A520" s="25"/>
      <c r="B520" s="3"/>
    </row>
    <row r="521" spans="1:2" x14ac:dyDescent="0.25">
      <c r="A521" s="25"/>
      <c r="B521" s="3"/>
    </row>
    <row r="522" spans="1:2" x14ac:dyDescent="0.25">
      <c r="A522" s="25"/>
      <c r="B522" s="3"/>
    </row>
    <row r="523" spans="1:2" x14ac:dyDescent="0.25">
      <c r="A523" s="25"/>
      <c r="B523" s="3"/>
    </row>
    <row r="524" spans="1:2" x14ac:dyDescent="0.25">
      <c r="A524" s="25"/>
      <c r="B524" s="3"/>
    </row>
    <row r="525" spans="1:2" x14ac:dyDescent="0.25">
      <c r="A525" s="25"/>
      <c r="B525" s="3"/>
    </row>
    <row r="526" spans="1:2" x14ac:dyDescent="0.25">
      <c r="A526" s="25"/>
      <c r="B526" s="3"/>
    </row>
    <row r="527" spans="1:2" x14ac:dyDescent="0.25">
      <c r="A527" s="25"/>
      <c r="B527" s="3"/>
    </row>
    <row r="528" spans="1:2" x14ac:dyDescent="0.25">
      <c r="A528" s="25"/>
      <c r="B528" s="3"/>
    </row>
    <row r="529" spans="1:2" x14ac:dyDescent="0.25">
      <c r="A529" s="25"/>
      <c r="B529" s="3"/>
    </row>
    <row r="530" spans="1:2" x14ac:dyDescent="0.25">
      <c r="A530" s="25"/>
      <c r="B530" s="3"/>
    </row>
    <row r="531" spans="1:2" x14ac:dyDescent="0.25">
      <c r="A531" s="25"/>
      <c r="B531" s="3"/>
    </row>
    <row r="532" spans="1:2" x14ac:dyDescent="0.25">
      <c r="A532" s="25"/>
      <c r="B532" s="3"/>
    </row>
    <row r="533" spans="1:2" x14ac:dyDescent="0.25">
      <c r="A533" s="25"/>
      <c r="B533" s="3"/>
    </row>
    <row r="534" spans="1:2" x14ac:dyDescent="0.25">
      <c r="A534" s="25"/>
      <c r="B534" s="3"/>
    </row>
    <row r="535" spans="1:2" x14ac:dyDescent="0.25">
      <c r="A535" s="25"/>
      <c r="B535" s="3"/>
    </row>
    <row r="536" spans="1:2" x14ac:dyDescent="0.25">
      <c r="A536" s="25"/>
      <c r="B536" s="3"/>
    </row>
    <row r="537" spans="1:2" x14ac:dyDescent="0.25">
      <c r="A537" s="25"/>
      <c r="B537" s="3"/>
    </row>
    <row r="538" spans="1:2" x14ac:dyDescent="0.25">
      <c r="A538" s="25"/>
      <c r="B538" s="3"/>
    </row>
    <row r="539" spans="1:2" x14ac:dyDescent="0.25">
      <c r="A539" s="25"/>
      <c r="B539" s="3"/>
    </row>
    <row r="540" spans="1:2" x14ac:dyDescent="0.25">
      <c r="A540" s="25"/>
      <c r="B540" s="3"/>
    </row>
    <row r="541" spans="1:2" x14ac:dyDescent="0.25">
      <c r="A541" s="25"/>
      <c r="B541" s="3"/>
    </row>
    <row r="542" spans="1:2" x14ac:dyDescent="0.25">
      <c r="A542" s="25"/>
      <c r="B542" s="3"/>
    </row>
    <row r="543" spans="1:2" x14ac:dyDescent="0.25">
      <c r="A543" s="25"/>
      <c r="B543" s="3"/>
    </row>
    <row r="544" spans="1:2" x14ac:dyDescent="0.25">
      <c r="A544" s="25"/>
      <c r="B544" s="3"/>
    </row>
    <row r="545" spans="1:2" x14ac:dyDescent="0.25">
      <c r="A545" s="25"/>
      <c r="B545" s="3"/>
    </row>
    <row r="546" spans="1:2" x14ac:dyDescent="0.25">
      <c r="A546" s="25"/>
      <c r="B546" s="3"/>
    </row>
    <row r="547" spans="1:2" x14ac:dyDescent="0.25">
      <c r="A547" s="25"/>
      <c r="B547" s="3"/>
    </row>
    <row r="548" spans="1:2" x14ac:dyDescent="0.25">
      <c r="A548" s="25"/>
      <c r="B548" s="3"/>
    </row>
    <row r="549" spans="1:2" x14ac:dyDescent="0.25">
      <c r="A549" s="25"/>
      <c r="B549" s="3"/>
    </row>
    <row r="550" spans="1:2" x14ac:dyDescent="0.25">
      <c r="A550" s="25"/>
      <c r="B550" s="3"/>
    </row>
    <row r="551" spans="1:2" x14ac:dyDescent="0.25">
      <c r="A551" s="25"/>
      <c r="B551" s="3"/>
    </row>
    <row r="552" spans="1:2" x14ac:dyDescent="0.25">
      <c r="A552" s="25"/>
      <c r="B552" s="3"/>
    </row>
    <row r="553" spans="1:2" x14ac:dyDescent="0.25">
      <c r="A553" s="25"/>
      <c r="B553" s="3"/>
    </row>
    <row r="554" spans="1:2" x14ac:dyDescent="0.25">
      <c r="A554" s="25"/>
      <c r="B554" s="3"/>
    </row>
    <row r="555" spans="1:2" x14ac:dyDescent="0.25">
      <c r="A555" s="25"/>
      <c r="B555" s="3"/>
    </row>
    <row r="556" spans="1:2" x14ac:dyDescent="0.25">
      <c r="A556" s="25"/>
      <c r="B556" s="3"/>
    </row>
    <row r="557" spans="1:2" x14ac:dyDescent="0.25">
      <c r="A557" s="25"/>
      <c r="B557" s="3"/>
    </row>
    <row r="558" spans="1:2" x14ac:dyDescent="0.25">
      <c r="A558" s="25"/>
      <c r="B558" s="3"/>
    </row>
    <row r="559" spans="1:2" x14ac:dyDescent="0.25">
      <c r="A559" s="25"/>
      <c r="B559" s="3"/>
    </row>
    <row r="560" spans="1:2" x14ac:dyDescent="0.25">
      <c r="A560" s="25"/>
      <c r="B560" s="3"/>
    </row>
    <row r="561" spans="1:2" x14ac:dyDescent="0.25">
      <c r="A561" s="25"/>
      <c r="B561" s="3"/>
    </row>
    <row r="562" spans="1:2" x14ac:dyDescent="0.25">
      <c r="A562" s="25"/>
      <c r="B562" s="3"/>
    </row>
    <row r="563" spans="1:2" x14ac:dyDescent="0.25">
      <c r="A563" s="25"/>
      <c r="B563" s="3"/>
    </row>
    <row r="564" spans="1:2" x14ac:dyDescent="0.25">
      <c r="A564" s="25"/>
      <c r="B564" s="3"/>
    </row>
    <row r="565" spans="1:2" x14ac:dyDescent="0.25">
      <c r="A565" s="25"/>
      <c r="B565" s="3"/>
    </row>
    <row r="566" spans="1:2" x14ac:dyDescent="0.25">
      <c r="A566" s="25"/>
      <c r="B566" s="3"/>
    </row>
    <row r="567" spans="1:2" x14ac:dyDescent="0.25">
      <c r="A567" s="25"/>
      <c r="B567" s="3"/>
    </row>
    <row r="568" spans="1:2" x14ac:dyDescent="0.25">
      <c r="A568" s="25"/>
      <c r="B568" s="3"/>
    </row>
    <row r="569" spans="1:2" x14ac:dyDescent="0.25">
      <c r="A569" s="25"/>
      <c r="B569" s="3"/>
    </row>
    <row r="570" spans="1:2" x14ac:dyDescent="0.25">
      <c r="A570" s="25"/>
      <c r="B570" s="3"/>
    </row>
    <row r="571" spans="1:2" x14ac:dyDescent="0.25">
      <c r="A571" s="25"/>
      <c r="B571" s="3"/>
    </row>
    <row r="572" spans="1:2" x14ac:dyDescent="0.25">
      <c r="A572" s="25"/>
      <c r="B572" s="3"/>
    </row>
    <row r="573" spans="1:2" x14ac:dyDescent="0.25">
      <c r="A573" s="25"/>
      <c r="B573" s="3"/>
    </row>
    <row r="574" spans="1:2" x14ac:dyDescent="0.25">
      <c r="A574" s="25"/>
      <c r="B574" s="3"/>
    </row>
    <row r="575" spans="1:2" x14ac:dyDescent="0.25">
      <c r="A575" s="25"/>
      <c r="B575" s="3"/>
    </row>
    <row r="576" spans="1:2" x14ac:dyDescent="0.25">
      <c r="A576" s="25"/>
      <c r="B576" s="3"/>
    </row>
    <row r="577" spans="1:2" x14ac:dyDescent="0.25">
      <c r="A577" s="25"/>
      <c r="B577" s="3"/>
    </row>
    <row r="578" spans="1:2" x14ac:dyDescent="0.25">
      <c r="A578" s="25"/>
      <c r="B578" s="3"/>
    </row>
    <row r="579" spans="1:2" x14ac:dyDescent="0.25">
      <c r="A579" s="25"/>
      <c r="B579" s="3"/>
    </row>
    <row r="580" spans="1:2" x14ac:dyDescent="0.25">
      <c r="A580" s="25"/>
      <c r="B580" s="3"/>
    </row>
    <row r="581" spans="1:2" x14ac:dyDescent="0.25">
      <c r="A581" s="25"/>
      <c r="B581" s="3"/>
    </row>
    <row r="582" spans="1:2" x14ac:dyDescent="0.25">
      <c r="A582" s="25"/>
      <c r="B582" s="3"/>
    </row>
    <row r="583" spans="1:2" x14ac:dyDescent="0.25">
      <c r="A583" s="25"/>
      <c r="B583" s="3"/>
    </row>
    <row r="584" spans="1:2" x14ac:dyDescent="0.25">
      <c r="A584" s="25"/>
      <c r="B584" s="3"/>
    </row>
    <row r="585" spans="1:2" x14ac:dyDescent="0.25">
      <c r="A585" s="25"/>
      <c r="B585" s="3"/>
    </row>
    <row r="586" spans="1:2" x14ac:dyDescent="0.25">
      <c r="A586" s="25"/>
      <c r="B586" s="3"/>
    </row>
    <row r="587" spans="1:2" x14ac:dyDescent="0.25">
      <c r="A587" s="25"/>
      <c r="B587" s="3"/>
    </row>
    <row r="588" spans="1:2" x14ac:dyDescent="0.25">
      <c r="A588" s="25"/>
      <c r="B588" s="3"/>
    </row>
    <row r="589" spans="1:2" x14ac:dyDescent="0.25">
      <c r="A589" s="25"/>
      <c r="B589" s="3"/>
    </row>
    <row r="590" spans="1:2" x14ac:dyDescent="0.25">
      <c r="A590" s="25"/>
      <c r="B590" s="3"/>
    </row>
    <row r="591" spans="1:2" x14ac:dyDescent="0.25">
      <c r="A591" s="25"/>
      <c r="B591" s="3"/>
    </row>
    <row r="592" spans="1:2" x14ac:dyDescent="0.25">
      <c r="A592" s="25"/>
      <c r="B592" s="3"/>
    </row>
    <row r="593" spans="1:2" x14ac:dyDescent="0.25">
      <c r="A593" s="25"/>
      <c r="B593" s="3"/>
    </row>
    <row r="594" spans="1:2" x14ac:dyDescent="0.25">
      <c r="A594" s="25"/>
      <c r="B594" s="3"/>
    </row>
    <row r="595" spans="1:2" x14ac:dyDescent="0.25">
      <c r="A595" s="25"/>
      <c r="B595" s="3"/>
    </row>
    <row r="596" spans="1:2" x14ac:dyDescent="0.25">
      <c r="A596" s="25"/>
      <c r="B596" s="3"/>
    </row>
    <row r="597" spans="1:2" x14ac:dyDescent="0.25">
      <c r="A597" s="25"/>
      <c r="B597" s="3"/>
    </row>
    <row r="598" spans="1:2" x14ac:dyDescent="0.25">
      <c r="A598" s="25"/>
      <c r="B598" s="3"/>
    </row>
    <row r="599" spans="1:2" x14ac:dyDescent="0.25">
      <c r="A599" s="25"/>
      <c r="B599" s="3"/>
    </row>
    <row r="600" spans="1:2" x14ac:dyDescent="0.25">
      <c r="A600" s="25"/>
      <c r="B600" s="3"/>
    </row>
    <row r="601" spans="1:2" x14ac:dyDescent="0.25">
      <c r="A601" s="25"/>
      <c r="B601" s="3"/>
    </row>
    <row r="602" spans="1:2" x14ac:dyDescent="0.25">
      <c r="A602" s="25"/>
      <c r="B602" s="3"/>
    </row>
    <row r="603" spans="1:2" x14ac:dyDescent="0.25">
      <c r="A603" s="25"/>
      <c r="B603" s="3"/>
    </row>
    <row r="604" spans="1:2" x14ac:dyDescent="0.25">
      <c r="A604" s="25"/>
      <c r="B604" s="3"/>
    </row>
    <row r="605" spans="1:2" x14ac:dyDescent="0.25">
      <c r="A605" s="25"/>
      <c r="B605" s="3"/>
    </row>
    <row r="606" spans="1:2" x14ac:dyDescent="0.25">
      <c r="A606" s="25"/>
      <c r="B606" s="3"/>
    </row>
    <row r="607" spans="1:2" x14ac:dyDescent="0.25">
      <c r="A607" s="25"/>
      <c r="B607" s="3"/>
    </row>
    <row r="608" spans="1:2" x14ac:dyDescent="0.25">
      <c r="A608" s="25"/>
      <c r="B608" s="3"/>
    </row>
    <row r="609" spans="1:2" x14ac:dyDescent="0.25">
      <c r="A609" s="25"/>
      <c r="B609" s="3"/>
    </row>
    <row r="610" spans="1:2" x14ac:dyDescent="0.25">
      <c r="A610" s="25"/>
      <c r="B610" s="3"/>
    </row>
    <row r="611" spans="1:2" x14ac:dyDescent="0.25">
      <c r="A611" s="25"/>
      <c r="B611" s="3"/>
    </row>
    <row r="612" spans="1:2" x14ac:dyDescent="0.25">
      <c r="A612" s="25"/>
      <c r="B612" s="3"/>
    </row>
    <row r="613" spans="1:2" x14ac:dyDescent="0.25">
      <c r="A613" s="25"/>
      <c r="B613" s="3"/>
    </row>
    <row r="614" spans="1:2" x14ac:dyDescent="0.25">
      <c r="A614" s="25"/>
      <c r="B614" s="3"/>
    </row>
    <row r="615" spans="1:2" x14ac:dyDescent="0.25">
      <c r="A615" s="25"/>
      <c r="B615" s="3"/>
    </row>
    <row r="616" spans="1:2" x14ac:dyDescent="0.25">
      <c r="A616" s="25"/>
      <c r="B616" s="3"/>
    </row>
    <row r="617" spans="1:2" x14ac:dyDescent="0.25">
      <c r="A617" s="25"/>
      <c r="B617" s="3"/>
    </row>
    <row r="618" spans="1:2" x14ac:dyDescent="0.25">
      <c r="A618" s="25"/>
      <c r="B618" s="3"/>
    </row>
    <row r="619" spans="1:2" x14ac:dyDescent="0.25">
      <c r="A619" s="25"/>
      <c r="B619" s="3"/>
    </row>
    <row r="620" spans="1:2" x14ac:dyDescent="0.25">
      <c r="A620" s="25"/>
      <c r="B620" s="3"/>
    </row>
    <row r="621" spans="1:2" x14ac:dyDescent="0.25">
      <c r="A621" s="25"/>
      <c r="B621" s="3"/>
    </row>
    <row r="622" spans="1:2" x14ac:dyDescent="0.25">
      <c r="A622" s="25"/>
      <c r="B622" s="3"/>
    </row>
    <row r="623" spans="1:2" x14ac:dyDescent="0.25">
      <c r="A623" s="25"/>
      <c r="B623" s="3"/>
    </row>
    <row r="624" spans="1:2" x14ac:dyDescent="0.25">
      <c r="A624" s="25"/>
      <c r="B624" s="3"/>
    </row>
    <row r="625" spans="1:2" x14ac:dyDescent="0.25">
      <c r="A625" s="25"/>
      <c r="B625" s="3"/>
    </row>
    <row r="626" spans="1:2" x14ac:dyDescent="0.25">
      <c r="A626" s="25"/>
      <c r="B626" s="3"/>
    </row>
    <row r="627" spans="1:2" x14ac:dyDescent="0.25">
      <c r="A627" s="25"/>
      <c r="B627" s="3"/>
    </row>
    <row r="628" spans="1:2" x14ac:dyDescent="0.25">
      <c r="A628" s="25"/>
      <c r="B628" s="3"/>
    </row>
    <row r="629" spans="1:2" x14ac:dyDescent="0.25">
      <c r="A629" s="25"/>
      <c r="B629" s="3"/>
    </row>
    <row r="630" spans="1:2" x14ac:dyDescent="0.25">
      <c r="A630" s="25"/>
      <c r="B630" s="3"/>
    </row>
    <row r="631" spans="1:2" x14ac:dyDescent="0.25">
      <c r="A631" s="25"/>
      <c r="B631" s="3"/>
    </row>
    <row r="632" spans="1:2" x14ac:dyDescent="0.25">
      <c r="A632" s="25"/>
      <c r="B632" s="3"/>
    </row>
    <row r="633" spans="1:2" x14ac:dyDescent="0.25">
      <c r="A633" s="25"/>
      <c r="B633" s="3"/>
    </row>
    <row r="634" spans="1:2" x14ac:dyDescent="0.25">
      <c r="A634" s="25"/>
      <c r="B634" s="3"/>
    </row>
    <row r="635" spans="1:2" x14ac:dyDescent="0.25">
      <c r="A635" s="25"/>
      <c r="B635" s="3"/>
    </row>
    <row r="636" spans="1:2" x14ac:dyDescent="0.25">
      <c r="A636" s="25"/>
      <c r="B636" s="3"/>
    </row>
    <row r="637" spans="1:2" x14ac:dyDescent="0.25">
      <c r="A637" s="25"/>
      <c r="B637" s="3"/>
    </row>
    <row r="638" spans="1:2" x14ac:dyDescent="0.25">
      <c r="A638" s="25"/>
      <c r="B638" s="3"/>
    </row>
    <row r="639" spans="1:2" x14ac:dyDescent="0.25">
      <c r="A639" s="25"/>
      <c r="B639" s="3"/>
    </row>
    <row r="640" spans="1:2" x14ac:dyDescent="0.25">
      <c r="A640" s="25"/>
      <c r="B640" s="3"/>
    </row>
    <row r="641" spans="1:2" x14ac:dyDescent="0.25">
      <c r="A641" s="25"/>
      <c r="B641" s="3"/>
    </row>
    <row r="642" spans="1:2" x14ac:dyDescent="0.25">
      <c r="A642" s="25"/>
      <c r="B642" s="3"/>
    </row>
    <row r="643" spans="1:2" x14ac:dyDescent="0.25">
      <c r="A643" s="25"/>
      <c r="B643" s="3"/>
    </row>
    <row r="644" spans="1:2" x14ac:dyDescent="0.25">
      <c r="A644" s="25"/>
      <c r="B644" s="3"/>
    </row>
    <row r="645" spans="1:2" x14ac:dyDescent="0.25">
      <c r="A645" s="25"/>
      <c r="B645" s="3"/>
    </row>
    <row r="646" spans="1:2" x14ac:dyDescent="0.25">
      <c r="A646" s="25"/>
      <c r="B646" s="3"/>
    </row>
    <row r="647" spans="1:2" x14ac:dyDescent="0.25">
      <c r="A647" s="25"/>
      <c r="B647" s="3"/>
    </row>
    <row r="648" spans="1:2" x14ac:dyDescent="0.25">
      <c r="A648" s="25"/>
      <c r="B648" s="3"/>
    </row>
    <row r="649" spans="1:2" x14ac:dyDescent="0.25">
      <c r="A649" s="25"/>
      <c r="B649" s="3"/>
    </row>
    <row r="650" spans="1:2" x14ac:dyDescent="0.25">
      <c r="A650" s="25"/>
      <c r="B650" s="3"/>
    </row>
    <row r="651" spans="1:2" x14ac:dyDescent="0.25">
      <c r="A651" s="25"/>
      <c r="B651" s="3"/>
    </row>
    <row r="652" spans="1:2" x14ac:dyDescent="0.25">
      <c r="A652" s="25"/>
      <c r="B652" s="3"/>
    </row>
    <row r="653" spans="1:2" x14ac:dyDescent="0.25">
      <c r="A653" s="25"/>
      <c r="B653" s="3"/>
    </row>
    <row r="654" spans="1:2" x14ac:dyDescent="0.25">
      <c r="A654" s="25"/>
      <c r="B654" s="3"/>
    </row>
    <row r="655" spans="1:2" x14ac:dyDescent="0.25">
      <c r="A655" s="25"/>
      <c r="B655" s="3"/>
    </row>
    <row r="656" spans="1:2" x14ac:dyDescent="0.25">
      <c r="A656" s="25"/>
      <c r="B656" s="3"/>
    </row>
    <row r="657" spans="1:2" x14ac:dyDescent="0.25">
      <c r="A657" s="25"/>
      <c r="B657" s="3"/>
    </row>
    <row r="658" spans="1:2" x14ac:dyDescent="0.25">
      <c r="A658" s="25"/>
      <c r="B658" s="3"/>
    </row>
    <row r="659" spans="1:2" x14ac:dyDescent="0.25">
      <c r="A659" s="25"/>
      <c r="B659" s="3"/>
    </row>
    <row r="660" spans="1:2" x14ac:dyDescent="0.25">
      <c r="A660" s="25"/>
      <c r="B660" s="3"/>
    </row>
    <row r="661" spans="1:2" x14ac:dyDescent="0.25">
      <c r="A661" s="25"/>
      <c r="B661" s="3"/>
    </row>
    <row r="662" spans="1:2" x14ac:dyDescent="0.25">
      <c r="A662" s="25"/>
      <c r="B662" s="3"/>
    </row>
    <row r="663" spans="1:2" x14ac:dyDescent="0.25">
      <c r="A663" s="25"/>
      <c r="B663" s="3"/>
    </row>
    <row r="664" spans="1:2" x14ac:dyDescent="0.25">
      <c r="A664" s="25"/>
      <c r="B664" s="3"/>
    </row>
    <row r="665" spans="1:2" x14ac:dyDescent="0.25">
      <c r="A665" s="25"/>
      <c r="B665" s="3"/>
    </row>
    <row r="666" spans="1:2" x14ac:dyDescent="0.25">
      <c r="A666" s="25"/>
      <c r="B666" s="3"/>
    </row>
    <row r="667" spans="1:2" x14ac:dyDescent="0.25">
      <c r="A667" s="25"/>
      <c r="B667" s="3"/>
    </row>
    <row r="668" spans="1:2" x14ac:dyDescent="0.25">
      <c r="A668" s="25"/>
      <c r="B668" s="3"/>
    </row>
    <row r="669" spans="1:2" x14ac:dyDescent="0.25">
      <c r="A669" s="25"/>
      <c r="B669" s="3"/>
    </row>
    <row r="670" spans="1:2" x14ac:dyDescent="0.25">
      <c r="A670" s="25"/>
      <c r="B670" s="3"/>
    </row>
    <row r="671" spans="1:2" x14ac:dyDescent="0.25">
      <c r="A671" s="25"/>
      <c r="B671" s="3"/>
    </row>
    <row r="672" spans="1:2" x14ac:dyDescent="0.25">
      <c r="A672" s="25"/>
      <c r="B672" s="3"/>
    </row>
    <row r="673" spans="1:2" x14ac:dyDescent="0.25">
      <c r="A673" s="25"/>
      <c r="B673" s="3"/>
    </row>
    <row r="674" spans="1:2" x14ac:dyDescent="0.25">
      <c r="A674" s="25"/>
      <c r="B674" s="3"/>
    </row>
    <row r="675" spans="1:2" x14ac:dyDescent="0.25">
      <c r="A675" s="25"/>
      <c r="B675" s="3"/>
    </row>
    <row r="676" spans="1:2" x14ac:dyDescent="0.25">
      <c r="A676" s="25"/>
      <c r="B676" s="3"/>
    </row>
    <row r="677" spans="1:2" x14ac:dyDescent="0.25">
      <c r="A677" s="25"/>
      <c r="B677" s="3"/>
    </row>
    <row r="678" spans="1:2" x14ac:dyDescent="0.25">
      <c r="A678" s="25"/>
      <c r="B678" s="3"/>
    </row>
    <row r="679" spans="1:2" x14ac:dyDescent="0.25">
      <c r="A679" s="25"/>
      <c r="B679" s="3"/>
    </row>
    <row r="680" spans="1:2" x14ac:dyDescent="0.25">
      <c r="A680" s="25"/>
      <c r="B680" s="3"/>
    </row>
    <row r="681" spans="1:2" x14ac:dyDescent="0.25">
      <c r="A681" s="25"/>
      <c r="B681" s="3"/>
    </row>
    <row r="682" spans="1:2" x14ac:dyDescent="0.25">
      <c r="A682" s="25"/>
      <c r="B682" s="3"/>
    </row>
    <row r="683" spans="1:2" x14ac:dyDescent="0.25">
      <c r="A683" s="25"/>
      <c r="B683" s="3"/>
    </row>
    <row r="684" spans="1:2" x14ac:dyDescent="0.25">
      <c r="A684" s="25"/>
      <c r="B684" s="3"/>
    </row>
    <row r="685" spans="1:2" x14ac:dyDescent="0.25">
      <c r="A685" s="25"/>
      <c r="B685" s="3"/>
    </row>
    <row r="686" spans="1:2" x14ac:dyDescent="0.25">
      <c r="A686" s="25"/>
      <c r="B686" s="3"/>
    </row>
    <row r="687" spans="1:2" x14ac:dyDescent="0.25">
      <c r="A687" s="25"/>
      <c r="B687" s="3"/>
    </row>
    <row r="688" spans="1:2" x14ac:dyDescent="0.25">
      <c r="A688" s="25"/>
      <c r="B688" s="3"/>
    </row>
    <row r="689" spans="1:2" x14ac:dyDescent="0.25">
      <c r="A689" s="25"/>
      <c r="B689" s="3"/>
    </row>
    <row r="690" spans="1:2" x14ac:dyDescent="0.25">
      <c r="A690" s="25"/>
      <c r="B690" s="3"/>
    </row>
    <row r="691" spans="1:2" x14ac:dyDescent="0.25">
      <c r="A691" s="25"/>
      <c r="B691" s="3"/>
    </row>
    <row r="692" spans="1:2" x14ac:dyDescent="0.25">
      <c r="A692" s="25"/>
      <c r="B692" s="3"/>
    </row>
    <row r="693" spans="1:2" x14ac:dyDescent="0.25">
      <c r="A693" s="25"/>
      <c r="B693" s="3"/>
    </row>
    <row r="694" spans="1:2" x14ac:dyDescent="0.25">
      <c r="A694" s="25"/>
      <c r="B694" s="3"/>
    </row>
    <row r="695" spans="1:2" x14ac:dyDescent="0.25">
      <c r="A695" s="25"/>
      <c r="B695" s="3"/>
    </row>
    <row r="696" spans="1:2" x14ac:dyDescent="0.25">
      <c r="A696" s="25"/>
      <c r="B696" s="3"/>
    </row>
    <row r="697" spans="1:2" x14ac:dyDescent="0.25">
      <c r="A697" s="25"/>
      <c r="B697" s="3"/>
    </row>
    <row r="698" spans="1:2" x14ac:dyDescent="0.25">
      <c r="A698" s="25"/>
      <c r="B698" s="3"/>
    </row>
    <row r="699" spans="1:2" x14ac:dyDescent="0.25">
      <c r="A699" s="25"/>
      <c r="B699" s="3"/>
    </row>
    <row r="700" spans="1:2" x14ac:dyDescent="0.25">
      <c r="A700" s="25"/>
      <c r="B700" s="3"/>
    </row>
    <row r="701" spans="1:2" x14ac:dyDescent="0.25">
      <c r="A701" s="25"/>
      <c r="B701" s="3"/>
    </row>
    <row r="702" spans="1:2" x14ac:dyDescent="0.25">
      <c r="A702" s="25"/>
      <c r="B702" s="3"/>
    </row>
    <row r="703" spans="1:2" x14ac:dyDescent="0.25">
      <c r="A703" s="25"/>
      <c r="B703" s="3"/>
    </row>
    <row r="704" spans="1:2" x14ac:dyDescent="0.25">
      <c r="A704" s="25"/>
      <c r="B704" s="3"/>
    </row>
    <row r="705" spans="1:2" x14ac:dyDescent="0.25">
      <c r="A705" s="25"/>
      <c r="B705" s="3"/>
    </row>
    <row r="706" spans="1:2" x14ac:dyDescent="0.25">
      <c r="A706" s="25"/>
      <c r="B706" s="3"/>
    </row>
    <row r="707" spans="1:2" x14ac:dyDescent="0.25">
      <c r="A707" s="25"/>
      <c r="B707" s="3"/>
    </row>
    <row r="708" spans="1:2" x14ac:dyDescent="0.25">
      <c r="A708" s="25"/>
      <c r="B708" s="3"/>
    </row>
    <row r="709" spans="1:2" x14ac:dyDescent="0.25">
      <c r="A709" s="25"/>
      <c r="B709" s="3"/>
    </row>
    <row r="710" spans="1:2" x14ac:dyDescent="0.25">
      <c r="A710" s="25"/>
      <c r="B710" s="3"/>
    </row>
    <row r="711" spans="1:2" x14ac:dyDescent="0.25">
      <c r="A711" s="25"/>
      <c r="B711" s="3"/>
    </row>
    <row r="712" spans="1:2" x14ac:dyDescent="0.25">
      <c r="A712" s="25"/>
      <c r="B712" s="3"/>
    </row>
    <row r="713" spans="1:2" x14ac:dyDescent="0.25">
      <c r="A713" s="25"/>
      <c r="B713" s="3"/>
    </row>
    <row r="714" spans="1:2" x14ac:dyDescent="0.25">
      <c r="A714" s="25"/>
      <c r="B714" s="3"/>
    </row>
    <row r="715" spans="1:2" x14ac:dyDescent="0.25">
      <c r="A715" s="25"/>
      <c r="B715" s="3"/>
    </row>
    <row r="716" spans="1:2" x14ac:dyDescent="0.25">
      <c r="A716" s="25"/>
      <c r="B716" s="3"/>
    </row>
    <row r="717" spans="1:2" x14ac:dyDescent="0.25">
      <c r="A717" s="25"/>
      <c r="B717" s="3"/>
    </row>
    <row r="718" spans="1:2" x14ac:dyDescent="0.25">
      <c r="A718" s="25"/>
      <c r="B718" s="3"/>
    </row>
    <row r="719" spans="1:2" x14ac:dyDescent="0.25">
      <c r="A719" s="25"/>
      <c r="B719" s="3"/>
    </row>
    <row r="720" spans="1:2" x14ac:dyDescent="0.25">
      <c r="A720" s="25"/>
      <c r="B720" s="3"/>
    </row>
    <row r="721" spans="1:2" x14ac:dyDescent="0.25">
      <c r="A721" s="25"/>
      <c r="B721" s="3"/>
    </row>
    <row r="722" spans="1:2" x14ac:dyDescent="0.25">
      <c r="A722" s="25"/>
      <c r="B722" s="3"/>
    </row>
    <row r="723" spans="1:2" x14ac:dyDescent="0.25">
      <c r="A723" s="25"/>
      <c r="B723" s="3"/>
    </row>
    <row r="724" spans="1:2" x14ac:dyDescent="0.25">
      <c r="A724" s="25"/>
      <c r="B724" s="3"/>
    </row>
    <row r="725" spans="1:2" x14ac:dyDescent="0.25">
      <c r="A725" s="25"/>
      <c r="B725" s="3"/>
    </row>
    <row r="726" spans="1:2" x14ac:dyDescent="0.25">
      <c r="A726" s="25"/>
      <c r="B726" s="3"/>
    </row>
    <row r="727" spans="1:2" x14ac:dyDescent="0.25">
      <c r="A727" s="25"/>
      <c r="B727" s="3"/>
    </row>
    <row r="728" spans="1:2" x14ac:dyDescent="0.25">
      <c r="A728" s="25"/>
      <c r="B728" s="3"/>
    </row>
    <row r="729" spans="1:2" x14ac:dyDescent="0.25">
      <c r="A729" s="25"/>
      <c r="B729" s="3"/>
    </row>
    <row r="730" spans="1:2" x14ac:dyDescent="0.25">
      <c r="A730" s="25"/>
      <c r="B730" s="3"/>
    </row>
    <row r="731" spans="1:2" x14ac:dyDescent="0.25">
      <c r="A731" s="25"/>
      <c r="B731" s="3"/>
    </row>
    <row r="732" spans="1:2" x14ac:dyDescent="0.25">
      <c r="A732" s="25"/>
      <c r="B732" s="3"/>
    </row>
    <row r="733" spans="1:2" x14ac:dyDescent="0.25">
      <c r="A733" s="25"/>
      <c r="B733" s="3"/>
    </row>
    <row r="734" spans="1:2" x14ac:dyDescent="0.25">
      <c r="A734" s="25"/>
      <c r="B734" s="3"/>
    </row>
    <row r="735" spans="1:2" x14ac:dyDescent="0.25">
      <c r="A735" s="25"/>
      <c r="B735" s="3"/>
    </row>
    <row r="736" spans="1:2" x14ac:dyDescent="0.25">
      <c r="A736" s="25"/>
      <c r="B736" s="3"/>
    </row>
    <row r="737" spans="1:2" x14ac:dyDescent="0.25">
      <c r="A737" s="25"/>
      <c r="B737" s="3"/>
    </row>
    <row r="738" spans="1:2" x14ac:dyDescent="0.25">
      <c r="A738" s="25"/>
      <c r="B738" s="3"/>
    </row>
    <row r="739" spans="1:2" x14ac:dyDescent="0.25">
      <c r="A739" s="25"/>
      <c r="B739" s="3"/>
    </row>
    <row r="740" spans="1:2" x14ac:dyDescent="0.25">
      <c r="A740" s="25"/>
      <c r="B740" s="3"/>
    </row>
    <row r="741" spans="1:2" x14ac:dyDescent="0.25">
      <c r="A741" s="25"/>
      <c r="B741" s="3"/>
    </row>
    <row r="742" spans="1:2" x14ac:dyDescent="0.25">
      <c r="A742" s="25"/>
      <c r="B742" s="3"/>
    </row>
    <row r="743" spans="1:2" x14ac:dyDescent="0.25">
      <c r="A743" s="25"/>
      <c r="B743" s="3"/>
    </row>
    <row r="744" spans="1:2" x14ac:dyDescent="0.25">
      <c r="A744" s="25"/>
      <c r="B744" s="3"/>
    </row>
    <row r="745" spans="1:2" x14ac:dyDescent="0.25">
      <c r="A745" s="25"/>
      <c r="B745" s="3"/>
    </row>
    <row r="746" spans="1:2" x14ac:dyDescent="0.25">
      <c r="A746" s="25"/>
      <c r="B746" s="3"/>
    </row>
    <row r="747" spans="1:2" x14ac:dyDescent="0.25">
      <c r="A747" s="25"/>
      <c r="B747" s="3"/>
    </row>
    <row r="748" spans="1:2" x14ac:dyDescent="0.25">
      <c r="A748" s="25"/>
      <c r="B748" s="3"/>
    </row>
    <row r="749" spans="1:2" x14ac:dyDescent="0.25">
      <c r="A749" s="25"/>
      <c r="B749" s="3"/>
    </row>
    <row r="750" spans="1:2" x14ac:dyDescent="0.25">
      <c r="A750" s="25"/>
      <c r="B750" s="3"/>
    </row>
    <row r="751" spans="1:2" x14ac:dyDescent="0.25">
      <c r="A751" s="25"/>
      <c r="B751" s="3"/>
    </row>
    <row r="752" spans="1:2" x14ac:dyDescent="0.25">
      <c r="A752" s="25"/>
      <c r="B752" s="3"/>
    </row>
    <row r="753" spans="1:2" x14ac:dyDescent="0.25">
      <c r="A753" s="25"/>
      <c r="B753" s="3"/>
    </row>
    <row r="754" spans="1:2" x14ac:dyDescent="0.25">
      <c r="A754" s="25"/>
      <c r="B754" s="3"/>
    </row>
    <row r="755" spans="1:2" x14ac:dyDescent="0.25">
      <c r="A755" s="25"/>
      <c r="B755" s="3"/>
    </row>
    <row r="756" spans="1:2" x14ac:dyDescent="0.25">
      <c r="A756" s="25"/>
      <c r="B756" s="3"/>
    </row>
    <row r="757" spans="1:2" x14ac:dyDescent="0.25">
      <c r="A757" s="25"/>
      <c r="B757" s="3"/>
    </row>
    <row r="758" spans="1:2" x14ac:dyDescent="0.25">
      <c r="A758" s="25"/>
      <c r="B758" s="3"/>
    </row>
    <row r="759" spans="1:2" x14ac:dyDescent="0.25">
      <c r="A759" s="25"/>
      <c r="B759" s="3"/>
    </row>
    <row r="760" spans="1:2" x14ac:dyDescent="0.25">
      <c r="A760" s="25"/>
      <c r="B760" s="3"/>
    </row>
    <row r="761" spans="1:2" x14ac:dyDescent="0.25">
      <c r="A761" s="25"/>
      <c r="B761" s="3"/>
    </row>
    <row r="762" spans="1:2" x14ac:dyDescent="0.25">
      <c r="A762" s="25"/>
      <c r="B762" s="3"/>
    </row>
    <row r="763" spans="1:2" x14ac:dyDescent="0.25">
      <c r="A763" s="25"/>
      <c r="B763" s="3"/>
    </row>
    <row r="764" spans="1:2" x14ac:dyDescent="0.25">
      <c r="A764" s="25"/>
      <c r="B764" s="3"/>
    </row>
    <row r="765" spans="1:2" x14ac:dyDescent="0.25">
      <c r="A765" s="25"/>
      <c r="B765" s="3"/>
    </row>
    <row r="766" spans="1:2" x14ac:dyDescent="0.25">
      <c r="A766" s="25"/>
      <c r="B766" s="3"/>
    </row>
    <row r="767" spans="1:2" x14ac:dyDescent="0.25">
      <c r="A767" s="25"/>
      <c r="B767" s="3"/>
    </row>
    <row r="768" spans="1:2" x14ac:dyDescent="0.25">
      <c r="A768" s="25"/>
      <c r="B768" s="3"/>
    </row>
    <row r="769" spans="1:2" x14ac:dyDescent="0.25">
      <c r="A769" s="25"/>
      <c r="B769" s="3"/>
    </row>
    <row r="770" spans="1:2" x14ac:dyDescent="0.25">
      <c r="A770" s="25"/>
      <c r="B770" s="3"/>
    </row>
    <row r="771" spans="1:2" x14ac:dyDescent="0.25">
      <c r="A771" s="25"/>
      <c r="B771" s="3"/>
    </row>
    <row r="772" spans="1:2" x14ac:dyDescent="0.25">
      <c r="A772" s="25"/>
      <c r="B772" s="3"/>
    </row>
    <row r="773" spans="1:2" x14ac:dyDescent="0.25">
      <c r="A773" s="25"/>
      <c r="B773" s="3"/>
    </row>
    <row r="774" spans="1:2" x14ac:dyDescent="0.25">
      <c r="A774" s="25"/>
      <c r="B774" s="3"/>
    </row>
    <row r="775" spans="1:2" x14ac:dyDescent="0.25">
      <c r="A775" s="25"/>
      <c r="B775" s="3"/>
    </row>
    <row r="776" spans="1:2" x14ac:dyDescent="0.25">
      <c r="A776" s="25"/>
      <c r="B776" s="3"/>
    </row>
    <row r="777" spans="1:2" x14ac:dyDescent="0.25">
      <c r="A777" s="25"/>
      <c r="B777" s="3"/>
    </row>
    <row r="778" spans="1:2" x14ac:dyDescent="0.25">
      <c r="A778" s="25"/>
      <c r="B778" s="3"/>
    </row>
    <row r="779" spans="1:2" x14ac:dyDescent="0.25">
      <c r="A779" s="25"/>
      <c r="B779" s="3"/>
    </row>
    <row r="780" spans="1:2" x14ac:dyDescent="0.25">
      <c r="A780" s="25"/>
      <c r="B780" s="3"/>
    </row>
    <row r="781" spans="1:2" x14ac:dyDescent="0.25">
      <c r="A781" s="25"/>
      <c r="B781" s="3"/>
    </row>
    <row r="782" spans="1:2" x14ac:dyDescent="0.25">
      <c r="A782" s="25"/>
      <c r="B782" s="3"/>
    </row>
    <row r="783" spans="1:2" x14ac:dyDescent="0.25">
      <c r="A783" s="25"/>
      <c r="B783" s="3"/>
    </row>
    <row r="784" spans="1:2" x14ac:dyDescent="0.25">
      <c r="A784" s="25"/>
      <c r="B784" s="3"/>
    </row>
    <row r="785" spans="1:2" x14ac:dyDescent="0.25">
      <c r="A785" s="25"/>
      <c r="B785" s="3"/>
    </row>
    <row r="786" spans="1:2" x14ac:dyDescent="0.25">
      <c r="A786" s="25"/>
      <c r="B786" s="3"/>
    </row>
    <row r="787" spans="1:2" x14ac:dyDescent="0.25">
      <c r="A787" s="25"/>
      <c r="B787" s="3"/>
    </row>
    <row r="788" spans="1:2" x14ac:dyDescent="0.25">
      <c r="A788" s="25"/>
      <c r="B788" s="3"/>
    </row>
    <row r="789" spans="1:2" x14ac:dyDescent="0.25">
      <c r="A789" s="25"/>
      <c r="B789" s="3"/>
    </row>
    <row r="790" spans="1:2" x14ac:dyDescent="0.25">
      <c r="A790" s="25"/>
      <c r="B790" s="3"/>
    </row>
    <row r="791" spans="1:2" x14ac:dyDescent="0.25">
      <c r="A791" s="25"/>
      <c r="B791" s="3"/>
    </row>
    <row r="792" spans="1:2" x14ac:dyDescent="0.25">
      <c r="A792" s="25"/>
      <c r="B792" s="3"/>
    </row>
    <row r="793" spans="1:2" x14ac:dyDescent="0.25">
      <c r="A793" s="25"/>
      <c r="B793" s="3"/>
    </row>
    <row r="794" spans="1:2" x14ac:dyDescent="0.25">
      <c r="A794" s="25"/>
      <c r="B794" s="3"/>
    </row>
    <row r="795" spans="1:2" x14ac:dyDescent="0.25">
      <c r="A795" s="25"/>
      <c r="B795" s="3"/>
    </row>
    <row r="796" spans="1:2" x14ac:dyDescent="0.25">
      <c r="A796" s="25"/>
      <c r="B796" s="3"/>
    </row>
    <row r="797" spans="1:2" x14ac:dyDescent="0.25">
      <c r="A797" s="25"/>
      <c r="B797" s="3"/>
    </row>
    <row r="798" spans="1:2" x14ac:dyDescent="0.25">
      <c r="A798" s="25"/>
      <c r="B798" s="3"/>
    </row>
    <row r="799" spans="1:2" x14ac:dyDescent="0.25">
      <c r="A799" s="25"/>
      <c r="B799" s="3"/>
    </row>
    <row r="800" spans="1:2" x14ac:dyDescent="0.25">
      <c r="A800" s="25"/>
      <c r="B800" s="3"/>
    </row>
    <row r="801" spans="1:2" x14ac:dyDescent="0.25">
      <c r="A801" s="25"/>
      <c r="B801" s="3"/>
    </row>
    <row r="802" spans="1:2" x14ac:dyDescent="0.25">
      <c r="A802" s="25"/>
      <c r="B802" s="3"/>
    </row>
    <row r="803" spans="1:2" x14ac:dyDescent="0.25">
      <c r="A803" s="25"/>
      <c r="B803" s="3"/>
    </row>
    <row r="804" spans="1:2" x14ac:dyDescent="0.25">
      <c r="A804" s="25"/>
      <c r="B804" s="3"/>
    </row>
    <row r="805" spans="1:2" x14ac:dyDescent="0.25">
      <c r="A805" s="25"/>
      <c r="B805" s="3"/>
    </row>
    <row r="806" spans="1:2" x14ac:dyDescent="0.25">
      <c r="A806" s="25"/>
      <c r="B806" s="3"/>
    </row>
    <row r="807" spans="1:2" x14ac:dyDescent="0.25">
      <c r="A807" s="25"/>
      <c r="B807" s="3"/>
    </row>
    <row r="808" spans="1:2" x14ac:dyDescent="0.25">
      <c r="A808" s="25"/>
      <c r="B808" s="3"/>
    </row>
    <row r="809" spans="1:2" x14ac:dyDescent="0.25">
      <c r="A809" s="25"/>
      <c r="B809" s="3"/>
    </row>
    <row r="810" spans="1:2" x14ac:dyDescent="0.25">
      <c r="A810" s="25"/>
      <c r="B810" s="3"/>
    </row>
    <row r="811" spans="1:2" x14ac:dyDescent="0.25">
      <c r="A811" s="25"/>
      <c r="B811" s="3"/>
    </row>
    <row r="812" spans="1:2" x14ac:dyDescent="0.25">
      <c r="A812" s="25"/>
      <c r="B812" s="3"/>
    </row>
    <row r="813" spans="1:2" x14ac:dyDescent="0.25">
      <c r="A813" s="25"/>
      <c r="B813" s="3"/>
    </row>
    <row r="814" spans="1:2" x14ac:dyDescent="0.25">
      <c r="A814" s="25"/>
      <c r="B814" s="3"/>
    </row>
    <row r="815" spans="1:2" x14ac:dyDescent="0.25">
      <c r="A815" s="25"/>
      <c r="B815" s="3"/>
    </row>
    <row r="816" spans="1:2" x14ac:dyDescent="0.25">
      <c r="A816" s="25"/>
      <c r="B816" s="3"/>
    </row>
    <row r="817" spans="1:2" x14ac:dyDescent="0.25">
      <c r="A817" s="25"/>
      <c r="B817" s="3"/>
    </row>
    <row r="818" spans="1:2" x14ac:dyDescent="0.25">
      <c r="A818" s="25"/>
      <c r="B818" s="3"/>
    </row>
    <row r="819" spans="1:2" x14ac:dyDescent="0.25">
      <c r="A819" s="25"/>
      <c r="B819" s="3"/>
    </row>
    <row r="820" spans="1:2" x14ac:dyDescent="0.25">
      <c r="A820" s="25"/>
      <c r="B820" s="3"/>
    </row>
    <row r="821" spans="1:2" x14ac:dyDescent="0.25">
      <c r="A821" s="25"/>
      <c r="B821" s="3"/>
    </row>
    <row r="822" spans="1:2" x14ac:dyDescent="0.25">
      <c r="A822" s="25"/>
      <c r="B822" s="3"/>
    </row>
    <row r="823" spans="1:2" x14ac:dyDescent="0.25">
      <c r="A823" s="25"/>
      <c r="B823" s="3"/>
    </row>
    <row r="824" spans="1:2" x14ac:dyDescent="0.25">
      <c r="A824" s="25"/>
      <c r="B824" s="3"/>
    </row>
    <row r="825" spans="1:2" x14ac:dyDescent="0.25">
      <c r="A825" s="25"/>
      <c r="B825" s="3"/>
    </row>
    <row r="826" spans="1:2" x14ac:dyDescent="0.25">
      <c r="A826" s="25"/>
      <c r="B826" s="3"/>
    </row>
    <row r="827" spans="1:2" x14ac:dyDescent="0.25">
      <c r="A827" s="25"/>
      <c r="B827" s="3"/>
    </row>
    <row r="828" spans="1:2" x14ac:dyDescent="0.25">
      <c r="A828" s="25"/>
      <c r="B828" s="3"/>
    </row>
    <row r="829" spans="1:2" x14ac:dyDescent="0.25">
      <c r="A829" s="25"/>
      <c r="B829" s="3"/>
    </row>
    <row r="830" spans="1:2" x14ac:dyDescent="0.25">
      <c r="A830" s="25"/>
      <c r="B830" s="3"/>
    </row>
    <row r="831" spans="1:2" x14ac:dyDescent="0.25">
      <c r="A831" s="25"/>
      <c r="B831" s="3"/>
    </row>
    <row r="832" spans="1:2" x14ac:dyDescent="0.25">
      <c r="A832" s="25"/>
      <c r="B832" s="3"/>
    </row>
    <row r="833" spans="1:2" x14ac:dyDescent="0.25">
      <c r="A833" s="25"/>
      <c r="B833" s="3"/>
    </row>
    <row r="834" spans="1:2" x14ac:dyDescent="0.25">
      <c r="A834" s="25"/>
      <c r="B834" s="3"/>
    </row>
    <row r="835" spans="1:2" x14ac:dyDescent="0.25">
      <c r="A835" s="25"/>
      <c r="B835" s="3"/>
    </row>
    <row r="836" spans="1:2" x14ac:dyDescent="0.25">
      <c r="A836" s="25"/>
      <c r="B836" s="3"/>
    </row>
    <row r="837" spans="1:2" x14ac:dyDescent="0.25">
      <c r="A837" s="25"/>
      <c r="B837" s="3"/>
    </row>
    <row r="838" spans="1:2" x14ac:dyDescent="0.25">
      <c r="A838" s="25"/>
      <c r="B838" s="3"/>
    </row>
    <row r="839" spans="1:2" x14ac:dyDescent="0.25">
      <c r="A839" s="25"/>
      <c r="B839" s="3"/>
    </row>
    <row r="840" spans="1:2" x14ac:dyDescent="0.25">
      <c r="A840" s="25"/>
      <c r="B840" s="3"/>
    </row>
    <row r="841" spans="1:2" x14ac:dyDescent="0.25">
      <c r="A841" s="25"/>
      <c r="B841" s="3"/>
    </row>
    <row r="842" spans="1:2" x14ac:dyDescent="0.25">
      <c r="A842" s="25"/>
      <c r="B842" s="3"/>
    </row>
    <row r="843" spans="1:2" x14ac:dyDescent="0.25">
      <c r="A843" s="25"/>
      <c r="B843" s="3"/>
    </row>
    <row r="844" spans="1:2" x14ac:dyDescent="0.25">
      <c r="A844" s="25"/>
      <c r="B844" s="3"/>
    </row>
    <row r="845" spans="1:2" x14ac:dyDescent="0.25">
      <c r="A845" s="25"/>
      <c r="B845" s="3"/>
    </row>
    <row r="846" spans="1:2" x14ac:dyDescent="0.25">
      <c r="A846" s="25"/>
      <c r="B846" s="3"/>
    </row>
    <row r="847" spans="1:2" x14ac:dyDescent="0.25">
      <c r="A847" s="25"/>
      <c r="B847" s="3"/>
    </row>
    <row r="848" spans="1:2" x14ac:dyDescent="0.25">
      <c r="A848" s="25"/>
      <c r="B848" s="3"/>
    </row>
    <row r="849" spans="1:2" x14ac:dyDescent="0.25">
      <c r="A849" s="25"/>
      <c r="B849" s="3"/>
    </row>
    <row r="850" spans="1:2" x14ac:dyDescent="0.25">
      <c r="A850" s="25"/>
      <c r="B850" s="3"/>
    </row>
    <row r="851" spans="1:2" x14ac:dyDescent="0.25">
      <c r="A851" s="25"/>
      <c r="B851" s="3"/>
    </row>
    <row r="852" spans="1:2" x14ac:dyDescent="0.25">
      <c r="A852" s="25"/>
      <c r="B852" s="3"/>
    </row>
    <row r="853" spans="1:2" x14ac:dyDescent="0.25">
      <c r="A853" s="25"/>
      <c r="B853" s="3"/>
    </row>
    <row r="854" spans="1:2" x14ac:dyDescent="0.25">
      <c r="A854" s="25"/>
      <c r="B854" s="3"/>
    </row>
    <row r="855" spans="1:2" x14ac:dyDescent="0.25">
      <c r="A855" s="25"/>
      <c r="B855" s="3"/>
    </row>
    <row r="856" spans="1:2" x14ac:dyDescent="0.25">
      <c r="A856" s="25"/>
      <c r="B856" s="3"/>
    </row>
    <row r="857" spans="1:2" x14ac:dyDescent="0.25">
      <c r="A857" s="25"/>
      <c r="B857" s="3"/>
    </row>
    <row r="858" spans="1:2" x14ac:dyDescent="0.25">
      <c r="A858" s="25"/>
      <c r="B858" s="3"/>
    </row>
    <row r="859" spans="1:2" x14ac:dyDescent="0.25">
      <c r="A859" s="25"/>
      <c r="B859" s="3"/>
    </row>
    <row r="860" spans="1:2" x14ac:dyDescent="0.25">
      <c r="A860" s="25"/>
      <c r="B860" s="3"/>
    </row>
    <row r="861" spans="1:2" x14ac:dyDescent="0.25">
      <c r="A861" s="25"/>
      <c r="B861" s="3"/>
    </row>
    <row r="862" spans="1:2" x14ac:dyDescent="0.25">
      <c r="A862" s="25"/>
      <c r="B862" s="3"/>
    </row>
    <row r="863" spans="1:2" x14ac:dyDescent="0.25">
      <c r="A863" s="25"/>
      <c r="B863" s="3"/>
    </row>
    <row r="864" spans="1:2" x14ac:dyDescent="0.25">
      <c r="A864" s="25"/>
      <c r="B864" s="3"/>
    </row>
    <row r="865" spans="1:2" x14ac:dyDescent="0.25">
      <c r="A865" s="25"/>
      <c r="B865" s="3"/>
    </row>
    <row r="866" spans="1:2" x14ac:dyDescent="0.25">
      <c r="A866" s="25"/>
      <c r="B866" s="3"/>
    </row>
    <row r="867" spans="1:2" x14ac:dyDescent="0.25">
      <c r="A867" s="25"/>
      <c r="B867" s="3"/>
    </row>
    <row r="868" spans="1:2" x14ac:dyDescent="0.25">
      <c r="A868" s="25"/>
      <c r="B868" s="3"/>
    </row>
    <row r="869" spans="1:2" x14ac:dyDescent="0.25">
      <c r="A869" s="25"/>
      <c r="B869" s="3"/>
    </row>
    <row r="870" spans="1:2" x14ac:dyDescent="0.25">
      <c r="A870" s="25"/>
      <c r="B870" s="3"/>
    </row>
    <row r="871" spans="1:2" x14ac:dyDescent="0.25">
      <c r="A871" s="25"/>
      <c r="B871" s="3"/>
    </row>
    <row r="872" spans="1:2" x14ac:dyDescent="0.25">
      <c r="A872" s="25"/>
      <c r="B872" s="3"/>
    </row>
    <row r="873" spans="1:2" x14ac:dyDescent="0.25">
      <c r="A873" s="25"/>
      <c r="B873" s="3"/>
    </row>
    <row r="874" spans="1:2" x14ac:dyDescent="0.25">
      <c r="A874" s="25"/>
      <c r="B874" s="3"/>
    </row>
    <row r="875" spans="1:2" x14ac:dyDescent="0.25">
      <c r="A875" s="25"/>
      <c r="B875" s="3"/>
    </row>
    <row r="876" spans="1:2" x14ac:dyDescent="0.25">
      <c r="A876" s="25"/>
      <c r="B876" s="3"/>
    </row>
    <row r="877" spans="1:2" x14ac:dyDescent="0.25">
      <c r="A877" s="25"/>
      <c r="B877" s="3"/>
    </row>
    <row r="878" spans="1:2" x14ac:dyDescent="0.25">
      <c r="A878" s="25"/>
      <c r="B878" s="3"/>
    </row>
    <row r="879" spans="1:2" x14ac:dyDescent="0.25">
      <c r="A879" s="25"/>
      <c r="B879" s="3"/>
    </row>
    <row r="880" spans="1:2" x14ac:dyDescent="0.25">
      <c r="A880" s="25"/>
      <c r="B880" s="3"/>
    </row>
    <row r="881" spans="1:2" x14ac:dyDescent="0.25">
      <c r="A881" s="25"/>
      <c r="B881" s="3"/>
    </row>
    <row r="882" spans="1:2" x14ac:dyDescent="0.25">
      <c r="A882" s="25"/>
      <c r="B882" s="3"/>
    </row>
    <row r="883" spans="1:2" x14ac:dyDescent="0.25">
      <c r="A883" s="25"/>
      <c r="B883" s="3"/>
    </row>
    <row r="884" spans="1:2" x14ac:dyDescent="0.25">
      <c r="A884" s="25"/>
      <c r="B884" s="3"/>
    </row>
    <row r="885" spans="1:2" x14ac:dyDescent="0.25">
      <c r="A885" s="25"/>
      <c r="B885" s="3"/>
    </row>
    <row r="886" spans="1:2" x14ac:dyDescent="0.25">
      <c r="A886" s="25"/>
      <c r="B886" s="3"/>
    </row>
    <row r="887" spans="1:2" x14ac:dyDescent="0.25">
      <c r="A887" s="25"/>
      <c r="B887" s="3"/>
    </row>
    <row r="888" spans="1:2" x14ac:dyDescent="0.25">
      <c r="A888" s="25"/>
      <c r="B888" s="3"/>
    </row>
    <row r="889" spans="1:2" x14ac:dyDescent="0.25">
      <c r="A889" s="25"/>
      <c r="B889" s="3"/>
    </row>
    <row r="890" spans="1:2" x14ac:dyDescent="0.25">
      <c r="A890" s="25"/>
      <c r="B890" s="3"/>
    </row>
    <row r="891" spans="1:2" x14ac:dyDescent="0.25">
      <c r="A891" s="25"/>
      <c r="B891" s="3"/>
    </row>
    <row r="892" spans="1:2" x14ac:dyDescent="0.25">
      <c r="A892" s="25"/>
      <c r="B892" s="3"/>
    </row>
    <row r="893" spans="1:2" x14ac:dyDescent="0.25">
      <c r="A893" s="25"/>
      <c r="B893" s="3"/>
    </row>
    <row r="894" spans="1:2" x14ac:dyDescent="0.25">
      <c r="A894" s="25"/>
      <c r="B894" s="3"/>
    </row>
    <row r="895" spans="1:2" x14ac:dyDescent="0.25">
      <c r="A895" s="25"/>
      <c r="B895" s="3"/>
    </row>
    <row r="896" spans="1:2" x14ac:dyDescent="0.25">
      <c r="A896" s="25"/>
      <c r="B896" s="3"/>
    </row>
    <row r="897" spans="1:2" x14ac:dyDescent="0.25">
      <c r="A897" s="25"/>
      <c r="B897" s="3"/>
    </row>
    <row r="898" spans="1:2" x14ac:dyDescent="0.25">
      <c r="A898" s="25"/>
      <c r="B898" s="3"/>
    </row>
    <row r="899" spans="1:2" x14ac:dyDescent="0.25">
      <c r="A899" s="25"/>
      <c r="B899" s="3"/>
    </row>
    <row r="900" spans="1:2" x14ac:dyDescent="0.25">
      <c r="A900" s="25"/>
      <c r="B900" s="3"/>
    </row>
    <row r="901" spans="1:2" x14ac:dyDescent="0.25">
      <c r="A901" s="25"/>
      <c r="B901" s="3"/>
    </row>
    <row r="902" spans="1:2" x14ac:dyDescent="0.25">
      <c r="A902" s="25"/>
      <c r="B902" s="3"/>
    </row>
    <row r="903" spans="1:2" x14ac:dyDescent="0.25">
      <c r="A903" s="25"/>
      <c r="B903" s="3"/>
    </row>
    <row r="904" spans="1:2" x14ac:dyDescent="0.25">
      <c r="A904" s="25"/>
      <c r="B904" s="3"/>
    </row>
    <row r="905" spans="1:2" x14ac:dyDescent="0.25">
      <c r="A905" s="25"/>
      <c r="B905" s="3"/>
    </row>
    <row r="906" spans="1:2" x14ac:dyDescent="0.25">
      <c r="A906" s="25"/>
      <c r="B906" s="3"/>
    </row>
    <row r="907" spans="1:2" x14ac:dyDescent="0.25">
      <c r="A907" s="25"/>
      <c r="B907" s="3"/>
    </row>
    <row r="908" spans="1:2" x14ac:dyDescent="0.25">
      <c r="A908" s="25"/>
      <c r="B908" s="3"/>
    </row>
    <row r="909" spans="1:2" x14ac:dyDescent="0.25">
      <c r="A909" s="25"/>
      <c r="B909" s="3"/>
    </row>
    <row r="910" spans="1:2" x14ac:dyDescent="0.25">
      <c r="A910" s="25"/>
      <c r="B910" s="3"/>
    </row>
    <row r="911" spans="1:2" x14ac:dyDescent="0.25">
      <c r="A911" s="25"/>
      <c r="B911" s="3"/>
    </row>
    <row r="912" spans="1:2" x14ac:dyDescent="0.25">
      <c r="A912" s="25"/>
      <c r="B912" s="3"/>
    </row>
    <row r="913" spans="1:2" x14ac:dyDescent="0.25">
      <c r="A913" s="25"/>
      <c r="B913" s="3"/>
    </row>
    <row r="914" spans="1:2" x14ac:dyDescent="0.25">
      <c r="A914" s="25"/>
      <c r="B914" s="3"/>
    </row>
    <row r="915" spans="1:2" x14ac:dyDescent="0.25">
      <c r="A915" s="25"/>
      <c r="B915" s="3"/>
    </row>
    <row r="916" spans="1:2" x14ac:dyDescent="0.25">
      <c r="A916" s="25"/>
      <c r="B916" s="3"/>
    </row>
    <row r="917" spans="1:2" x14ac:dyDescent="0.25">
      <c r="A917" s="25"/>
      <c r="B917" s="3"/>
    </row>
    <row r="918" spans="1:2" x14ac:dyDescent="0.25">
      <c r="A918" s="25"/>
      <c r="B918" s="3"/>
    </row>
    <row r="919" spans="1:2" x14ac:dyDescent="0.25">
      <c r="A919" s="25"/>
      <c r="B919" s="3"/>
    </row>
    <row r="920" spans="1:2" x14ac:dyDescent="0.25">
      <c r="A920" s="25"/>
      <c r="B920" s="3"/>
    </row>
    <row r="921" spans="1:2" x14ac:dyDescent="0.25">
      <c r="A921" s="25"/>
      <c r="B921" s="3"/>
    </row>
    <row r="922" spans="1:2" x14ac:dyDescent="0.25">
      <c r="A922" s="25"/>
      <c r="B922" s="3"/>
    </row>
    <row r="923" spans="1:2" x14ac:dyDescent="0.25">
      <c r="A923" s="25"/>
      <c r="B923" s="3"/>
    </row>
    <row r="924" spans="1:2" x14ac:dyDescent="0.25">
      <c r="A924" s="25"/>
      <c r="B924" s="3"/>
    </row>
    <row r="925" spans="1:2" x14ac:dyDescent="0.25">
      <c r="A925" s="25"/>
      <c r="B925" s="3"/>
    </row>
    <row r="926" spans="1:2" x14ac:dyDescent="0.25">
      <c r="A926" s="25"/>
      <c r="B926" s="3"/>
    </row>
    <row r="927" spans="1:2" x14ac:dyDescent="0.25">
      <c r="A927" s="25"/>
      <c r="B927" s="3"/>
    </row>
    <row r="928" spans="1:2" x14ac:dyDescent="0.25">
      <c r="A928" s="25"/>
      <c r="B928" s="3"/>
    </row>
    <row r="929" spans="1:2" x14ac:dyDescent="0.25">
      <c r="A929" s="25"/>
      <c r="B929" s="3"/>
    </row>
    <row r="930" spans="1:2" x14ac:dyDescent="0.25">
      <c r="A930" s="25"/>
      <c r="B930" s="3"/>
    </row>
    <row r="931" spans="1:2" x14ac:dyDescent="0.25">
      <c r="A931" s="25"/>
      <c r="B931" s="3"/>
    </row>
    <row r="932" spans="1:2" x14ac:dyDescent="0.25">
      <c r="A932" s="25"/>
      <c r="B932" s="3"/>
    </row>
    <row r="933" spans="1:2" x14ac:dyDescent="0.25">
      <c r="A933" s="25"/>
      <c r="B933" s="3"/>
    </row>
    <row r="934" spans="1:2" x14ac:dyDescent="0.25">
      <c r="A934" s="25"/>
      <c r="B934" s="3"/>
    </row>
    <row r="935" spans="1:2" x14ac:dyDescent="0.25">
      <c r="A935" s="25"/>
      <c r="B935" s="3"/>
    </row>
    <row r="936" spans="1:2" x14ac:dyDescent="0.25">
      <c r="A936" s="25"/>
      <c r="B936" s="3"/>
    </row>
    <row r="937" spans="1:2" x14ac:dyDescent="0.25">
      <c r="A937" s="25"/>
      <c r="B937" s="3"/>
    </row>
    <row r="938" spans="1:2" x14ac:dyDescent="0.25">
      <c r="A938" s="25"/>
      <c r="B938" s="3"/>
    </row>
    <row r="939" spans="1:2" x14ac:dyDescent="0.25">
      <c r="A939" s="25"/>
      <c r="B939" s="3"/>
    </row>
    <row r="940" spans="1:2" x14ac:dyDescent="0.25">
      <c r="A940" s="25"/>
      <c r="B940" s="3"/>
    </row>
    <row r="941" spans="1:2" x14ac:dyDescent="0.25">
      <c r="A941" s="25"/>
      <c r="B941" s="3"/>
    </row>
    <row r="942" spans="1:2" x14ac:dyDescent="0.25">
      <c r="A942" s="25"/>
      <c r="B942" s="3"/>
    </row>
    <row r="943" spans="1:2" x14ac:dyDescent="0.25">
      <c r="A943" s="25"/>
      <c r="B943" s="3"/>
    </row>
    <row r="944" spans="1:2" x14ac:dyDescent="0.25">
      <c r="A944" s="25"/>
      <c r="B944" s="3"/>
    </row>
    <row r="945" spans="1:2" x14ac:dyDescent="0.25">
      <c r="A945" s="25"/>
      <c r="B945" s="3"/>
    </row>
    <row r="946" spans="1:2" x14ac:dyDescent="0.25">
      <c r="A946" s="25"/>
      <c r="B946" s="3"/>
    </row>
    <row r="947" spans="1:2" x14ac:dyDescent="0.25">
      <c r="A947" s="25"/>
      <c r="B947" s="3"/>
    </row>
    <row r="948" spans="1:2" x14ac:dyDescent="0.25">
      <c r="A948" s="25"/>
      <c r="B948" s="3"/>
    </row>
    <row r="949" spans="1:2" x14ac:dyDescent="0.25">
      <c r="A949" s="25"/>
      <c r="B949" s="3"/>
    </row>
    <row r="950" spans="1:2" x14ac:dyDescent="0.25">
      <c r="A950" s="25"/>
      <c r="B950" s="3"/>
    </row>
    <row r="951" spans="1:2" x14ac:dyDescent="0.25">
      <c r="A951" s="25"/>
      <c r="B951" s="3"/>
    </row>
    <row r="952" spans="1:2" x14ac:dyDescent="0.25">
      <c r="A952" s="25"/>
      <c r="B952" s="3"/>
    </row>
    <row r="953" spans="1:2" x14ac:dyDescent="0.25">
      <c r="A953" s="25"/>
      <c r="B953" s="3"/>
    </row>
    <row r="954" spans="1:2" x14ac:dyDescent="0.25">
      <c r="A954" s="25"/>
      <c r="B954" s="3"/>
    </row>
    <row r="955" spans="1:2" x14ac:dyDescent="0.25">
      <c r="A955" s="25"/>
      <c r="B955" s="3"/>
    </row>
    <row r="956" spans="1:2" x14ac:dyDescent="0.25">
      <c r="A956" s="25"/>
      <c r="B956" s="3"/>
    </row>
    <row r="957" spans="1:2" x14ac:dyDescent="0.25">
      <c r="A957" s="25"/>
      <c r="B957" s="3"/>
    </row>
    <row r="958" spans="1:2" x14ac:dyDescent="0.25">
      <c r="A958" s="25"/>
      <c r="B958" s="3"/>
    </row>
    <row r="959" spans="1:2" x14ac:dyDescent="0.25">
      <c r="A959" s="25"/>
      <c r="B959" s="3"/>
    </row>
    <row r="960" spans="1:2" x14ac:dyDescent="0.25">
      <c r="A960" s="25"/>
      <c r="B960" s="3"/>
    </row>
    <row r="961" spans="1:2" x14ac:dyDescent="0.25">
      <c r="A961" s="25"/>
      <c r="B961" s="3"/>
    </row>
    <row r="962" spans="1:2" x14ac:dyDescent="0.25">
      <c r="A962" s="25"/>
      <c r="B962" s="3"/>
    </row>
    <row r="963" spans="1:2" x14ac:dyDescent="0.25">
      <c r="A963" s="25"/>
      <c r="B963" s="3"/>
    </row>
    <row r="964" spans="1:2" x14ac:dyDescent="0.25">
      <c r="A964" s="25"/>
      <c r="B964" s="3"/>
    </row>
    <row r="965" spans="1:2" x14ac:dyDescent="0.25">
      <c r="A965" s="25"/>
      <c r="B965" s="3"/>
    </row>
    <row r="966" spans="1:2" x14ac:dyDescent="0.25">
      <c r="A966" s="25"/>
      <c r="B966" s="3"/>
    </row>
    <row r="967" spans="1:2" x14ac:dyDescent="0.25">
      <c r="A967" s="25"/>
      <c r="B967" s="3"/>
    </row>
    <row r="968" spans="1:2" x14ac:dyDescent="0.25">
      <c r="A968" s="25"/>
      <c r="B968" s="3"/>
    </row>
    <row r="969" spans="1:2" x14ac:dyDescent="0.25">
      <c r="A969" s="25"/>
      <c r="B969" s="3"/>
    </row>
    <row r="970" spans="1:2" x14ac:dyDescent="0.25">
      <c r="A970" s="25"/>
      <c r="B970" s="3"/>
    </row>
    <row r="971" spans="1:2" x14ac:dyDescent="0.25">
      <c r="A971" s="25"/>
      <c r="B971" s="3"/>
    </row>
    <row r="972" spans="1:2" x14ac:dyDescent="0.25">
      <c r="A972" s="25"/>
      <c r="B972" s="3"/>
    </row>
    <row r="973" spans="1:2" x14ac:dyDescent="0.25">
      <c r="A973" s="25"/>
      <c r="B973" s="3"/>
    </row>
    <row r="974" spans="1:2" x14ac:dyDescent="0.25">
      <c r="A974" s="25"/>
      <c r="B974" s="3"/>
    </row>
    <row r="975" spans="1:2" x14ac:dyDescent="0.25">
      <c r="A975" s="25"/>
      <c r="B975" s="3"/>
    </row>
    <row r="976" spans="1:2" x14ac:dyDescent="0.25">
      <c r="A976" s="25"/>
      <c r="B976" s="3"/>
    </row>
    <row r="977" spans="1:2" x14ac:dyDescent="0.25">
      <c r="A977" s="25"/>
      <c r="B977" s="3"/>
    </row>
    <row r="978" spans="1:2" x14ac:dyDescent="0.25">
      <c r="A978" s="25"/>
      <c r="B978" s="3"/>
    </row>
    <row r="979" spans="1:2" x14ac:dyDescent="0.25">
      <c r="A979" s="25"/>
      <c r="B979" s="3"/>
    </row>
    <row r="980" spans="1:2" x14ac:dyDescent="0.25">
      <c r="A980" s="25"/>
      <c r="B980" s="3"/>
    </row>
    <row r="981" spans="1:2" x14ac:dyDescent="0.25">
      <c r="A981" s="25"/>
      <c r="B981" s="3"/>
    </row>
    <row r="982" spans="1:2" x14ac:dyDescent="0.25">
      <c r="A982" s="25"/>
      <c r="B982" s="3"/>
    </row>
    <row r="983" spans="1:2" x14ac:dyDescent="0.25">
      <c r="A983" s="25"/>
      <c r="B983" s="3"/>
    </row>
    <row r="984" spans="1:2" x14ac:dyDescent="0.25">
      <c r="A984" s="25"/>
      <c r="B984" s="3"/>
    </row>
    <row r="985" spans="1:2" x14ac:dyDescent="0.25">
      <c r="A985" s="25"/>
      <c r="B985" s="3"/>
    </row>
    <row r="986" spans="1:2" x14ac:dyDescent="0.25">
      <c r="A986" s="25"/>
      <c r="B986" s="3"/>
    </row>
    <row r="987" spans="1:2" x14ac:dyDescent="0.25">
      <c r="A987" s="25"/>
      <c r="B987" s="3"/>
    </row>
    <row r="988" spans="1:2" x14ac:dyDescent="0.25">
      <c r="A988" s="25"/>
      <c r="B988" s="3"/>
    </row>
    <row r="989" spans="1:2" x14ac:dyDescent="0.25">
      <c r="A989" s="25"/>
      <c r="B989" s="3"/>
    </row>
    <row r="990" spans="1:2" x14ac:dyDescent="0.25">
      <c r="A990" s="25"/>
      <c r="B990" s="3"/>
    </row>
    <row r="991" spans="1:2" x14ac:dyDescent="0.25">
      <c r="A991" s="25"/>
      <c r="B991" s="3"/>
    </row>
    <row r="992" spans="1:2" x14ac:dyDescent="0.25">
      <c r="A992" s="25"/>
      <c r="B992" s="3"/>
    </row>
    <row r="993" spans="1:2" x14ac:dyDescent="0.25">
      <c r="A993" s="25"/>
      <c r="B993" s="3"/>
    </row>
    <row r="994" spans="1:2" x14ac:dyDescent="0.25">
      <c r="A994" s="25"/>
      <c r="B994" s="3"/>
    </row>
    <row r="995" spans="1:2" x14ac:dyDescent="0.25">
      <c r="A995" s="25"/>
      <c r="B995" s="3"/>
    </row>
    <row r="996" spans="1:2" x14ac:dyDescent="0.25">
      <c r="A996" s="25"/>
      <c r="B996" s="3"/>
    </row>
    <row r="997" spans="1:2" x14ac:dyDescent="0.25">
      <c r="A997" s="25"/>
      <c r="B997" s="3"/>
    </row>
    <row r="998" spans="1:2" x14ac:dyDescent="0.25">
      <c r="A998" s="25"/>
      <c r="B998" s="3"/>
    </row>
    <row r="999" spans="1:2" x14ac:dyDescent="0.25">
      <c r="A999" s="25"/>
      <c r="B999" s="3"/>
    </row>
    <row r="1000" spans="1:2" x14ac:dyDescent="0.25">
      <c r="A1000" s="25"/>
      <c r="B1000" s="3"/>
    </row>
    <row r="1001" spans="1:2" x14ac:dyDescent="0.25">
      <c r="A1001" s="25"/>
      <c r="B1001" s="3"/>
    </row>
    <row r="1002" spans="1:2" x14ac:dyDescent="0.25">
      <c r="A1002" s="25"/>
      <c r="B1002" s="3"/>
    </row>
    <row r="1003" spans="1:2" x14ac:dyDescent="0.25">
      <c r="A1003" s="25"/>
      <c r="B1003" s="3"/>
    </row>
    <row r="1004" spans="1:2" x14ac:dyDescent="0.25">
      <c r="A1004" s="25"/>
      <c r="B1004" s="3"/>
    </row>
    <row r="1005" spans="1:2" x14ac:dyDescent="0.25">
      <c r="A1005" s="25"/>
      <c r="B1005" s="3"/>
    </row>
    <row r="1006" spans="1:2" x14ac:dyDescent="0.25">
      <c r="A1006" s="25"/>
      <c r="B1006" s="3"/>
    </row>
    <row r="1007" spans="1:2" x14ac:dyDescent="0.25">
      <c r="A1007" s="25"/>
      <c r="B1007" s="3"/>
    </row>
    <row r="1008" spans="1:2" x14ac:dyDescent="0.25">
      <c r="A1008" s="25"/>
      <c r="B1008" s="3"/>
    </row>
    <row r="1009" spans="1:2" x14ac:dyDescent="0.25">
      <c r="A1009" s="25"/>
      <c r="B1009" s="3"/>
    </row>
    <row r="1010" spans="1:2" x14ac:dyDescent="0.25">
      <c r="A1010" s="25"/>
      <c r="B1010" s="3"/>
    </row>
    <row r="1011" spans="1:2" x14ac:dyDescent="0.25">
      <c r="A1011" s="25"/>
      <c r="B1011" s="3"/>
    </row>
    <row r="1012" spans="1:2" x14ac:dyDescent="0.25">
      <c r="A1012" s="25"/>
      <c r="B1012" s="3"/>
    </row>
    <row r="1013" spans="1:2" x14ac:dyDescent="0.25">
      <c r="A1013" s="25"/>
      <c r="B1013" s="3"/>
    </row>
    <row r="1014" spans="1:2" x14ac:dyDescent="0.25">
      <c r="A1014" s="25"/>
      <c r="B1014" s="3"/>
    </row>
    <row r="1015" spans="1:2" x14ac:dyDescent="0.25">
      <c r="A1015" s="25"/>
      <c r="B1015" s="3"/>
    </row>
    <row r="1016" spans="1:2" x14ac:dyDescent="0.25">
      <c r="A1016" s="25"/>
      <c r="B1016" s="3"/>
    </row>
    <row r="1017" spans="1:2" x14ac:dyDescent="0.25">
      <c r="A1017" s="25"/>
      <c r="B1017" s="3"/>
    </row>
    <row r="1018" spans="1:2" x14ac:dyDescent="0.25">
      <c r="A1018" s="25"/>
      <c r="B1018" s="3"/>
    </row>
    <row r="1019" spans="1:2" x14ac:dyDescent="0.25">
      <c r="A1019" s="25"/>
      <c r="B1019" s="3"/>
    </row>
    <row r="1020" spans="1:2" x14ac:dyDescent="0.25">
      <c r="A1020" s="25"/>
      <c r="B1020" s="3"/>
    </row>
    <row r="1021" spans="1:2" x14ac:dyDescent="0.25">
      <c r="A1021" s="25"/>
      <c r="B1021" s="3"/>
    </row>
    <row r="1022" spans="1:2" x14ac:dyDescent="0.25">
      <c r="A1022" s="25"/>
      <c r="B1022" s="3"/>
    </row>
    <row r="1023" spans="1:2" x14ac:dyDescent="0.25">
      <c r="A1023" s="25"/>
      <c r="B1023" s="3"/>
    </row>
    <row r="1024" spans="1:2" x14ac:dyDescent="0.25">
      <c r="A1024" s="25"/>
      <c r="B1024" s="3"/>
    </row>
    <row r="1025" spans="1:2" x14ac:dyDescent="0.25">
      <c r="A1025" s="25"/>
      <c r="B1025" s="3"/>
    </row>
    <row r="1026" spans="1:2" x14ac:dyDescent="0.25">
      <c r="A1026" s="25"/>
      <c r="B1026" s="3"/>
    </row>
    <row r="1027" spans="1:2" x14ac:dyDescent="0.25">
      <c r="A1027" s="25"/>
      <c r="B1027" s="3"/>
    </row>
    <row r="1028" spans="1:2" x14ac:dyDescent="0.25">
      <c r="A1028" s="25"/>
      <c r="B1028" s="3"/>
    </row>
    <row r="1029" spans="1:2" x14ac:dyDescent="0.25">
      <c r="A1029" s="25"/>
      <c r="B1029" s="3"/>
    </row>
    <row r="1030" spans="1:2" x14ac:dyDescent="0.25">
      <c r="A1030" s="25"/>
      <c r="B1030" s="3"/>
    </row>
    <row r="1031" spans="1:2" x14ac:dyDescent="0.25">
      <c r="A1031" s="25"/>
      <c r="B1031" s="3"/>
    </row>
    <row r="1032" spans="1:2" x14ac:dyDescent="0.25">
      <c r="A1032" s="25"/>
      <c r="B1032" s="3"/>
    </row>
    <row r="1033" spans="1:2" x14ac:dyDescent="0.25">
      <c r="A1033" s="25"/>
      <c r="B1033" s="3"/>
    </row>
    <row r="1034" spans="1:2" x14ac:dyDescent="0.25">
      <c r="A1034" s="25"/>
      <c r="B1034" s="3"/>
    </row>
    <row r="1035" spans="1:2" x14ac:dyDescent="0.25">
      <c r="A1035" s="25"/>
      <c r="B1035" s="3"/>
    </row>
    <row r="1036" spans="1:2" x14ac:dyDescent="0.25">
      <c r="A1036" s="25"/>
      <c r="B1036" s="3"/>
    </row>
    <row r="1037" spans="1:2" x14ac:dyDescent="0.25">
      <c r="A1037" s="25"/>
      <c r="B1037" s="3"/>
    </row>
    <row r="1038" spans="1:2" x14ac:dyDescent="0.25">
      <c r="A1038" s="25"/>
      <c r="B1038" s="3"/>
    </row>
    <row r="1039" spans="1:2" x14ac:dyDescent="0.25">
      <c r="A1039" s="25"/>
      <c r="B1039" s="3"/>
    </row>
    <row r="1040" spans="1:2" x14ac:dyDescent="0.25">
      <c r="A1040" s="25"/>
      <c r="B1040" s="3"/>
    </row>
    <row r="1041" spans="1:2" x14ac:dyDescent="0.25">
      <c r="A1041" s="25"/>
      <c r="B1041" s="3"/>
    </row>
    <row r="1042" spans="1:2" x14ac:dyDescent="0.25">
      <c r="A1042" s="25"/>
      <c r="B1042" s="3"/>
    </row>
    <row r="1043" spans="1:2" x14ac:dyDescent="0.25">
      <c r="A1043" s="25"/>
      <c r="B1043" s="3"/>
    </row>
    <row r="1044" spans="1:2" x14ac:dyDescent="0.25">
      <c r="A1044" s="25"/>
      <c r="B1044" s="3"/>
    </row>
    <row r="1045" spans="1:2" x14ac:dyDescent="0.25">
      <c r="A1045" s="25"/>
      <c r="B1045" s="3"/>
    </row>
    <row r="1046" spans="1:2" x14ac:dyDescent="0.25">
      <c r="A1046" s="25"/>
      <c r="B1046" s="3"/>
    </row>
    <row r="1047" spans="1:2" x14ac:dyDescent="0.25">
      <c r="A1047" s="25"/>
      <c r="B1047" s="3"/>
    </row>
    <row r="1048" spans="1:2" x14ac:dyDescent="0.25">
      <c r="A1048" s="25"/>
      <c r="B1048" s="3"/>
    </row>
    <row r="1049" spans="1:2" x14ac:dyDescent="0.25">
      <c r="A1049" s="25"/>
      <c r="B1049" s="3"/>
    </row>
    <row r="1050" spans="1:2" x14ac:dyDescent="0.25">
      <c r="A1050" s="25"/>
      <c r="B1050" s="3"/>
    </row>
    <row r="1051" spans="1:2" x14ac:dyDescent="0.25">
      <c r="A1051" s="25"/>
      <c r="B1051" s="3"/>
    </row>
    <row r="1052" spans="1:2" x14ac:dyDescent="0.25">
      <c r="A1052" s="25"/>
      <c r="B1052" s="3"/>
    </row>
    <row r="1053" spans="1:2" x14ac:dyDescent="0.25">
      <c r="A1053" s="25"/>
      <c r="B1053" s="3"/>
    </row>
    <row r="1054" spans="1:2" x14ac:dyDescent="0.25">
      <c r="A1054" s="25"/>
      <c r="B1054" s="3"/>
    </row>
    <row r="1055" spans="1:2" x14ac:dyDescent="0.25">
      <c r="A1055" s="25"/>
      <c r="B1055" s="3"/>
    </row>
    <row r="1056" spans="1:2" x14ac:dyDescent="0.25">
      <c r="A1056" s="25"/>
      <c r="B1056" s="3"/>
    </row>
    <row r="1057" spans="1:2" x14ac:dyDescent="0.25">
      <c r="A1057" s="25"/>
      <c r="B1057" s="3"/>
    </row>
    <row r="1058" spans="1:2" x14ac:dyDescent="0.25">
      <c r="A1058" s="25"/>
      <c r="B1058" s="3"/>
    </row>
    <row r="1059" spans="1:2" x14ac:dyDescent="0.25">
      <c r="A1059" s="25"/>
      <c r="B1059" s="3"/>
    </row>
    <row r="1060" spans="1:2" x14ac:dyDescent="0.25">
      <c r="A1060" s="25"/>
      <c r="B1060" s="3"/>
    </row>
    <row r="1061" spans="1:2" x14ac:dyDescent="0.25">
      <c r="A1061" s="25"/>
      <c r="B1061" s="3"/>
    </row>
    <row r="1062" spans="1:2" x14ac:dyDescent="0.25">
      <c r="A1062" s="25"/>
      <c r="B1062" s="3"/>
    </row>
    <row r="1063" spans="1:2" x14ac:dyDescent="0.25">
      <c r="A1063" s="25"/>
      <c r="B1063" s="3"/>
    </row>
    <row r="1064" spans="1:2" x14ac:dyDescent="0.25">
      <c r="A1064" s="25"/>
      <c r="B1064" s="3"/>
    </row>
    <row r="1065" spans="1:2" x14ac:dyDescent="0.25">
      <c r="A1065" s="25"/>
      <c r="B1065" s="3"/>
    </row>
    <row r="1066" spans="1:2" x14ac:dyDescent="0.25">
      <c r="A1066" s="25"/>
      <c r="B1066" s="3"/>
    </row>
    <row r="1067" spans="1:2" x14ac:dyDescent="0.25">
      <c r="A1067" s="25"/>
      <c r="B1067" s="3"/>
    </row>
    <row r="1068" spans="1:2" x14ac:dyDescent="0.25">
      <c r="A1068" s="25"/>
      <c r="B1068" s="3"/>
    </row>
    <row r="1069" spans="1:2" x14ac:dyDescent="0.25">
      <c r="A1069" s="25"/>
      <c r="B1069" s="3"/>
    </row>
    <row r="1070" spans="1:2" x14ac:dyDescent="0.25">
      <c r="A1070" s="25"/>
      <c r="B1070" s="3"/>
    </row>
    <row r="1071" spans="1:2" x14ac:dyDescent="0.25">
      <c r="A1071" s="25"/>
      <c r="B1071" s="3"/>
    </row>
    <row r="1072" spans="1:2" x14ac:dyDescent="0.25">
      <c r="A1072" s="25"/>
      <c r="B1072" s="3"/>
    </row>
    <row r="1073" spans="1:2" x14ac:dyDescent="0.25">
      <c r="A1073" s="25"/>
      <c r="B1073" s="3"/>
    </row>
    <row r="1074" spans="1:2" x14ac:dyDescent="0.25">
      <c r="A1074" s="25"/>
      <c r="B1074" s="3"/>
    </row>
    <row r="1075" spans="1:2" x14ac:dyDescent="0.25">
      <c r="A1075" s="25"/>
      <c r="B1075" s="3"/>
    </row>
    <row r="1076" spans="1:2" x14ac:dyDescent="0.25">
      <c r="A1076" s="25"/>
      <c r="B1076" s="3"/>
    </row>
    <row r="1077" spans="1:2" x14ac:dyDescent="0.25">
      <c r="A1077" s="25"/>
      <c r="B1077" s="3"/>
    </row>
    <row r="1078" spans="1:2" x14ac:dyDescent="0.25">
      <c r="A1078" s="25"/>
      <c r="B1078" s="3"/>
    </row>
    <row r="1079" spans="1:2" x14ac:dyDescent="0.25">
      <c r="A1079" s="25"/>
      <c r="B1079" s="3"/>
    </row>
    <row r="1080" spans="1:2" x14ac:dyDescent="0.25">
      <c r="A1080" s="25"/>
      <c r="B1080" s="3"/>
    </row>
    <row r="1081" spans="1:2" x14ac:dyDescent="0.25">
      <c r="A1081" s="25"/>
      <c r="B1081" s="3"/>
    </row>
    <row r="1082" spans="1:2" x14ac:dyDescent="0.25">
      <c r="A1082" s="25"/>
      <c r="B1082" s="3"/>
    </row>
    <row r="1083" spans="1:2" x14ac:dyDescent="0.25">
      <c r="A1083" s="25"/>
      <c r="B1083" s="3"/>
    </row>
    <row r="1084" spans="1:2" x14ac:dyDescent="0.25">
      <c r="A1084" s="25"/>
      <c r="B1084" s="3"/>
    </row>
    <row r="1085" spans="1:2" x14ac:dyDescent="0.25">
      <c r="A1085" s="25"/>
      <c r="B1085" s="3"/>
    </row>
    <row r="1086" spans="1:2" x14ac:dyDescent="0.25">
      <c r="A1086" s="25"/>
      <c r="B1086" s="3"/>
    </row>
    <row r="1087" spans="1:2" x14ac:dyDescent="0.25">
      <c r="A1087" s="25"/>
      <c r="B1087" s="3"/>
    </row>
    <row r="1088" spans="1:2" x14ac:dyDescent="0.25">
      <c r="A1088" s="25"/>
      <c r="B1088" s="3"/>
    </row>
    <row r="1089" spans="1:2" x14ac:dyDescent="0.25">
      <c r="A1089" s="25"/>
      <c r="B1089" s="3"/>
    </row>
    <row r="1090" spans="1:2" x14ac:dyDescent="0.25">
      <c r="A1090" s="25"/>
      <c r="B1090" s="3"/>
    </row>
    <row r="1091" spans="1:2" x14ac:dyDescent="0.25">
      <c r="A1091" s="25"/>
      <c r="B1091" s="3"/>
    </row>
    <row r="1092" spans="1:2" x14ac:dyDescent="0.25">
      <c r="A1092" s="25"/>
      <c r="B1092" s="3"/>
    </row>
    <row r="1093" spans="1:2" x14ac:dyDescent="0.25">
      <c r="A1093" s="25"/>
      <c r="B1093" s="3"/>
    </row>
    <row r="1094" spans="1:2" x14ac:dyDescent="0.25">
      <c r="A1094" s="25"/>
      <c r="B1094" s="3"/>
    </row>
    <row r="1095" spans="1:2" x14ac:dyDescent="0.25">
      <c r="A1095" s="25"/>
      <c r="B1095" s="3"/>
    </row>
    <row r="1096" spans="1:2" x14ac:dyDescent="0.25">
      <c r="A1096" s="25"/>
      <c r="B1096" s="3"/>
    </row>
    <row r="1097" spans="1:2" x14ac:dyDescent="0.25">
      <c r="A1097" s="25"/>
      <c r="B1097" s="3"/>
    </row>
    <row r="1098" spans="1:2" x14ac:dyDescent="0.25">
      <c r="A1098" s="25"/>
      <c r="B1098" s="3"/>
    </row>
    <row r="1099" spans="1:2" x14ac:dyDescent="0.25">
      <c r="A1099" s="25"/>
      <c r="B1099" s="3"/>
    </row>
    <row r="1100" spans="1:2" x14ac:dyDescent="0.25">
      <c r="A1100" s="25"/>
      <c r="B1100" s="3"/>
    </row>
    <row r="1101" spans="1:2" x14ac:dyDescent="0.25">
      <c r="A1101" s="25"/>
      <c r="B1101" s="3"/>
    </row>
    <row r="1102" spans="1:2" x14ac:dyDescent="0.25">
      <c r="A1102" s="25"/>
      <c r="B1102" s="3"/>
    </row>
    <row r="1103" spans="1:2" x14ac:dyDescent="0.25">
      <c r="A1103" s="25"/>
      <c r="B1103" s="3"/>
    </row>
    <row r="1104" spans="1:2" x14ac:dyDescent="0.25">
      <c r="A1104" s="25"/>
      <c r="B1104" s="3"/>
    </row>
    <row r="1105" spans="1:2" x14ac:dyDescent="0.25">
      <c r="A1105" s="25"/>
      <c r="B1105" s="3"/>
    </row>
    <row r="1106" spans="1:2" x14ac:dyDescent="0.25">
      <c r="A1106" s="25"/>
      <c r="B1106" s="3"/>
    </row>
    <row r="1107" spans="1:2" x14ac:dyDescent="0.25">
      <c r="A1107" s="25"/>
      <c r="B1107" s="3"/>
    </row>
    <row r="1108" spans="1:2" x14ac:dyDescent="0.25">
      <c r="A1108" s="25"/>
      <c r="B1108" s="3"/>
    </row>
    <row r="1109" spans="1:2" x14ac:dyDescent="0.25">
      <c r="A1109" s="25"/>
      <c r="B1109" s="3"/>
    </row>
    <row r="1110" spans="1:2" x14ac:dyDescent="0.25">
      <c r="A1110" s="25"/>
      <c r="B1110" s="3"/>
    </row>
    <row r="1111" spans="1:2" x14ac:dyDescent="0.25">
      <c r="A1111" s="25"/>
      <c r="B1111" s="3"/>
    </row>
    <row r="1112" spans="1:2" x14ac:dyDescent="0.25">
      <c r="A1112" s="25"/>
      <c r="B1112" s="3"/>
    </row>
    <row r="1113" spans="1:2" x14ac:dyDescent="0.25">
      <c r="A1113" s="25"/>
      <c r="B1113" s="3"/>
    </row>
    <row r="1114" spans="1:2" x14ac:dyDescent="0.25">
      <c r="A1114" s="25"/>
      <c r="B1114" s="3"/>
    </row>
    <row r="1115" spans="1:2" x14ac:dyDescent="0.25">
      <c r="A1115" s="25"/>
      <c r="B1115" s="3"/>
    </row>
    <row r="1116" spans="1:2" x14ac:dyDescent="0.25">
      <c r="A1116" s="25"/>
      <c r="B1116" s="3"/>
    </row>
    <row r="1117" spans="1:2" x14ac:dyDescent="0.25">
      <c r="A1117" s="25"/>
      <c r="B1117" s="3"/>
    </row>
    <row r="1118" spans="1:2" x14ac:dyDescent="0.25">
      <c r="A1118" s="25"/>
      <c r="B1118" s="3"/>
    </row>
    <row r="1119" spans="1:2" x14ac:dyDescent="0.25">
      <c r="A1119" s="25"/>
      <c r="B1119" s="3"/>
    </row>
    <row r="1120" spans="1:2" x14ac:dyDescent="0.25">
      <c r="A1120" s="25"/>
      <c r="B1120" s="3"/>
    </row>
    <row r="1121" spans="1:2" x14ac:dyDescent="0.25">
      <c r="A1121" s="25"/>
      <c r="B1121" s="3"/>
    </row>
    <row r="1122" spans="1:2" x14ac:dyDescent="0.25">
      <c r="A1122" s="25"/>
      <c r="B1122" s="3"/>
    </row>
    <row r="1123" spans="1:2" x14ac:dyDescent="0.25">
      <c r="A1123" s="25"/>
      <c r="B1123" s="3"/>
    </row>
    <row r="1124" spans="1:2" x14ac:dyDescent="0.25">
      <c r="A1124" s="25"/>
      <c r="B1124" s="3"/>
    </row>
    <row r="1125" spans="1:2" x14ac:dyDescent="0.25">
      <c r="A1125" s="25"/>
      <c r="B1125" s="3"/>
    </row>
    <row r="1126" spans="1:2" x14ac:dyDescent="0.25">
      <c r="A1126" s="25"/>
      <c r="B1126" s="3"/>
    </row>
    <row r="1127" spans="1:2" x14ac:dyDescent="0.25">
      <c r="A1127" s="25"/>
      <c r="B1127" s="3"/>
    </row>
    <row r="1128" spans="1:2" x14ac:dyDescent="0.25">
      <c r="A1128" s="25"/>
      <c r="B1128" s="3"/>
    </row>
    <row r="1129" spans="1:2" x14ac:dyDescent="0.25">
      <c r="A1129" s="25"/>
      <c r="B1129" s="3"/>
    </row>
    <row r="1130" spans="1:2" x14ac:dyDescent="0.25">
      <c r="A1130" s="25"/>
      <c r="B1130" s="3"/>
    </row>
    <row r="1131" spans="1:2" x14ac:dyDescent="0.25">
      <c r="A1131" s="25"/>
      <c r="B1131" s="3"/>
    </row>
    <row r="1132" spans="1:2" x14ac:dyDescent="0.25">
      <c r="A1132" s="25"/>
      <c r="B1132" s="3"/>
    </row>
    <row r="1133" spans="1:2" x14ac:dyDescent="0.25">
      <c r="A1133" s="25"/>
      <c r="B1133" s="3"/>
    </row>
    <row r="1134" spans="1:2" x14ac:dyDescent="0.25">
      <c r="A1134" s="25"/>
      <c r="B1134" s="3"/>
    </row>
    <row r="1135" spans="1:2" x14ac:dyDescent="0.25">
      <c r="A1135" s="25"/>
      <c r="B1135" s="3"/>
    </row>
    <row r="1136" spans="1:2" x14ac:dyDescent="0.25">
      <c r="A1136" s="25"/>
      <c r="B1136" s="3"/>
    </row>
    <row r="1137" spans="1:2" x14ac:dyDescent="0.25">
      <c r="A1137" s="25"/>
      <c r="B1137" s="3"/>
    </row>
    <row r="1138" spans="1:2" x14ac:dyDescent="0.25">
      <c r="A1138" s="25"/>
      <c r="B1138" s="3"/>
    </row>
    <row r="1139" spans="1:2" x14ac:dyDescent="0.25">
      <c r="A1139" s="25"/>
      <c r="B1139" s="3"/>
    </row>
    <row r="1140" spans="1:2" x14ac:dyDescent="0.25">
      <c r="A1140" s="25"/>
      <c r="B1140" s="3"/>
    </row>
    <row r="1141" spans="1:2" x14ac:dyDescent="0.25">
      <c r="A1141" s="25"/>
      <c r="B1141" s="3"/>
    </row>
    <row r="1142" spans="1:2" x14ac:dyDescent="0.25">
      <c r="A1142" s="25"/>
      <c r="B1142" s="3"/>
    </row>
    <row r="1143" spans="1:2" x14ac:dyDescent="0.25">
      <c r="A1143" s="25"/>
      <c r="B1143" s="3"/>
    </row>
    <row r="1144" spans="1:2" x14ac:dyDescent="0.25">
      <c r="A1144" s="25"/>
      <c r="B1144" s="3"/>
    </row>
    <row r="1145" spans="1:2" x14ac:dyDescent="0.25">
      <c r="A1145" s="25"/>
      <c r="B1145" s="3"/>
    </row>
    <row r="1146" spans="1:2" x14ac:dyDescent="0.25">
      <c r="A1146" s="25"/>
      <c r="B1146" s="3"/>
    </row>
    <row r="1147" spans="1:2" x14ac:dyDescent="0.25">
      <c r="A1147" s="25"/>
      <c r="B1147" s="3"/>
    </row>
    <row r="1148" spans="1:2" x14ac:dyDescent="0.25">
      <c r="A1148" s="25"/>
      <c r="B1148" s="3"/>
    </row>
    <row r="1149" spans="1:2" x14ac:dyDescent="0.25">
      <c r="A1149" s="25"/>
      <c r="B1149" s="3"/>
    </row>
    <row r="1150" spans="1:2" x14ac:dyDescent="0.25">
      <c r="A1150" s="25"/>
      <c r="B1150" s="3"/>
    </row>
    <row r="1151" spans="1:2" x14ac:dyDescent="0.25">
      <c r="A1151" s="25"/>
      <c r="B1151" s="3"/>
    </row>
    <row r="1152" spans="1:2" x14ac:dyDescent="0.25">
      <c r="A1152" s="25"/>
      <c r="B1152" s="3"/>
    </row>
    <row r="1153" spans="1:2" x14ac:dyDescent="0.25">
      <c r="A1153" s="25"/>
      <c r="B1153" s="3"/>
    </row>
    <row r="1154" spans="1:2" x14ac:dyDescent="0.25">
      <c r="A1154" s="25"/>
      <c r="B1154" s="3"/>
    </row>
    <row r="1155" spans="1:2" x14ac:dyDescent="0.25">
      <c r="A1155" s="25"/>
      <c r="B1155" s="3"/>
    </row>
    <row r="1156" spans="1:2" x14ac:dyDescent="0.25">
      <c r="A1156" s="25"/>
      <c r="B1156" s="3"/>
    </row>
    <row r="1157" spans="1:2" x14ac:dyDescent="0.25">
      <c r="A1157" s="25"/>
      <c r="B1157" s="3"/>
    </row>
    <row r="1158" spans="1:2" x14ac:dyDescent="0.25">
      <c r="A1158" s="25"/>
      <c r="B1158" s="3"/>
    </row>
    <row r="1159" spans="1:2" x14ac:dyDescent="0.25">
      <c r="A1159" s="25"/>
      <c r="B1159" s="3"/>
    </row>
    <row r="1160" spans="1:2" x14ac:dyDescent="0.25">
      <c r="A1160" s="25"/>
      <c r="B1160" s="3"/>
    </row>
    <row r="1161" spans="1:2" x14ac:dyDescent="0.25">
      <c r="A1161" s="25"/>
      <c r="B1161" s="3"/>
    </row>
    <row r="1162" spans="1:2" x14ac:dyDescent="0.25">
      <c r="A1162" s="25"/>
      <c r="B1162" s="3"/>
    </row>
    <row r="1163" spans="1:2" x14ac:dyDescent="0.25">
      <c r="A1163" s="25"/>
      <c r="B1163" s="3"/>
    </row>
    <row r="1164" spans="1:2" x14ac:dyDescent="0.25">
      <c r="A1164" s="25"/>
      <c r="B1164" s="3"/>
    </row>
    <row r="1165" spans="1:2" x14ac:dyDescent="0.25">
      <c r="A1165" s="25"/>
      <c r="B1165" s="3"/>
    </row>
    <row r="1166" spans="1:2" x14ac:dyDescent="0.25">
      <c r="A1166" s="25"/>
      <c r="B1166" s="3"/>
    </row>
    <row r="1167" spans="1:2" x14ac:dyDescent="0.25">
      <c r="A1167" s="25"/>
      <c r="B1167" s="3"/>
    </row>
    <row r="1168" spans="1:2" x14ac:dyDescent="0.25">
      <c r="A1168" s="25"/>
      <c r="B1168" s="3"/>
    </row>
    <row r="1169" spans="1:2" x14ac:dyDescent="0.25">
      <c r="A1169" s="25"/>
      <c r="B1169" s="3"/>
    </row>
    <row r="1170" spans="1:2" x14ac:dyDescent="0.25">
      <c r="A1170" s="25"/>
      <c r="B1170" s="3"/>
    </row>
    <row r="1171" spans="1:2" x14ac:dyDescent="0.25">
      <c r="A1171" s="25"/>
      <c r="B1171" s="3"/>
    </row>
    <row r="1172" spans="1:2" x14ac:dyDescent="0.25">
      <c r="A1172" s="25"/>
      <c r="B1172" s="3"/>
    </row>
    <row r="1173" spans="1:2" x14ac:dyDescent="0.25">
      <c r="A1173" s="25"/>
      <c r="B1173" s="3"/>
    </row>
    <row r="1174" spans="1:2" x14ac:dyDescent="0.25">
      <c r="A1174" s="25"/>
      <c r="B1174" s="3"/>
    </row>
    <row r="1175" spans="1:2" x14ac:dyDescent="0.25">
      <c r="A1175" s="25"/>
      <c r="B1175" s="3"/>
    </row>
    <row r="1176" spans="1:2" x14ac:dyDescent="0.25">
      <c r="A1176" s="25"/>
      <c r="B1176" s="3"/>
    </row>
    <row r="1177" spans="1:2" x14ac:dyDescent="0.25">
      <c r="A1177" s="25"/>
      <c r="B1177" s="3"/>
    </row>
    <row r="1178" spans="1:2" x14ac:dyDescent="0.25">
      <c r="A1178" s="25"/>
      <c r="B1178" s="3"/>
    </row>
    <row r="1179" spans="1:2" x14ac:dyDescent="0.25">
      <c r="A1179" s="25"/>
      <c r="B1179" s="3"/>
    </row>
    <row r="1180" spans="1:2" x14ac:dyDescent="0.25">
      <c r="A1180" s="25"/>
      <c r="B1180" s="3"/>
    </row>
    <row r="1181" spans="1:2" x14ac:dyDescent="0.25">
      <c r="A1181" s="25"/>
      <c r="B1181" s="3"/>
    </row>
    <row r="1182" spans="1:2" x14ac:dyDescent="0.25">
      <c r="A1182" s="25"/>
      <c r="B1182" s="3"/>
    </row>
    <row r="1183" spans="1:2" x14ac:dyDescent="0.25">
      <c r="A1183" s="25"/>
      <c r="B1183" s="3"/>
    </row>
    <row r="1184" spans="1:2" x14ac:dyDescent="0.25">
      <c r="A1184" s="25"/>
      <c r="B1184" s="3"/>
    </row>
    <row r="1185" spans="1:2" x14ac:dyDescent="0.25">
      <c r="A1185" s="25"/>
      <c r="B1185" s="3"/>
    </row>
    <row r="1186" spans="1:2" x14ac:dyDescent="0.25">
      <c r="A1186" s="25"/>
      <c r="B1186" s="3"/>
    </row>
    <row r="1187" spans="1:2" x14ac:dyDescent="0.25">
      <c r="A1187" s="25"/>
      <c r="B1187" s="3"/>
    </row>
    <row r="1188" spans="1:2" x14ac:dyDescent="0.25">
      <c r="A1188" s="25"/>
      <c r="B1188" s="3"/>
    </row>
    <row r="1189" spans="1:2" x14ac:dyDescent="0.25">
      <c r="A1189" s="25"/>
      <c r="B1189" s="3"/>
    </row>
    <row r="1190" spans="1:2" x14ac:dyDescent="0.25">
      <c r="A1190" s="25"/>
      <c r="B1190" s="3"/>
    </row>
    <row r="1191" spans="1:2" x14ac:dyDescent="0.25">
      <c r="A1191" s="25"/>
      <c r="B1191" s="3"/>
    </row>
    <row r="1192" spans="1:2" x14ac:dyDescent="0.25">
      <c r="A1192" s="25"/>
      <c r="B1192" s="3"/>
    </row>
    <row r="1193" spans="1:2" x14ac:dyDescent="0.25">
      <c r="A1193" s="25"/>
      <c r="B1193" s="3"/>
    </row>
    <row r="1194" spans="1:2" x14ac:dyDescent="0.25">
      <c r="A1194" s="25"/>
      <c r="B1194" s="3"/>
    </row>
    <row r="1195" spans="1:2" x14ac:dyDescent="0.25">
      <c r="A1195" s="25"/>
      <c r="B1195" s="3"/>
    </row>
    <row r="1196" spans="1:2" x14ac:dyDescent="0.25">
      <c r="A1196" s="25"/>
      <c r="B1196" s="3"/>
    </row>
    <row r="1197" spans="1:2" x14ac:dyDescent="0.25">
      <c r="A1197" s="25"/>
      <c r="B1197" s="3"/>
    </row>
    <row r="1198" spans="1:2" x14ac:dyDescent="0.25">
      <c r="A1198" s="25"/>
      <c r="B1198" s="3"/>
    </row>
    <row r="1199" spans="1:2" x14ac:dyDescent="0.25">
      <c r="A1199" s="25"/>
      <c r="B1199" s="3"/>
    </row>
    <row r="1200" spans="1:2" x14ac:dyDescent="0.25">
      <c r="A1200" s="25"/>
      <c r="B1200" s="3"/>
    </row>
    <row r="1201" spans="1:2" x14ac:dyDescent="0.25">
      <c r="A1201" s="25"/>
      <c r="B1201" s="3"/>
    </row>
    <row r="1202" spans="1:2" x14ac:dyDescent="0.25">
      <c r="A1202" s="25"/>
      <c r="B1202" s="3"/>
    </row>
    <row r="1203" spans="1:2" x14ac:dyDescent="0.25">
      <c r="A1203" s="25"/>
      <c r="B1203" s="3"/>
    </row>
    <row r="1204" spans="1:2" x14ac:dyDescent="0.25">
      <c r="A1204" s="25"/>
      <c r="B1204" s="3"/>
    </row>
    <row r="1205" spans="1:2" x14ac:dyDescent="0.25">
      <c r="A1205" s="25"/>
      <c r="B1205" s="3"/>
    </row>
    <row r="1206" spans="1:2" x14ac:dyDescent="0.25">
      <c r="A1206" s="25"/>
      <c r="B1206" s="3"/>
    </row>
    <row r="1207" spans="1:2" x14ac:dyDescent="0.25">
      <c r="A1207" s="25"/>
      <c r="B1207" s="3"/>
    </row>
    <row r="1208" spans="1:2" x14ac:dyDescent="0.25">
      <c r="A1208" s="25"/>
      <c r="B1208" s="3"/>
    </row>
    <row r="1209" spans="1:2" x14ac:dyDescent="0.25">
      <c r="A1209" s="25"/>
      <c r="B1209" s="3"/>
    </row>
    <row r="1210" spans="1:2" x14ac:dyDescent="0.25">
      <c r="A1210" s="25"/>
      <c r="B1210" s="3"/>
    </row>
    <row r="1211" spans="1:2" x14ac:dyDescent="0.25">
      <c r="A1211" s="25"/>
      <c r="B1211" s="3"/>
    </row>
    <row r="1212" spans="1:2" x14ac:dyDescent="0.25">
      <c r="A1212" s="25"/>
      <c r="B1212" s="3"/>
    </row>
    <row r="1213" spans="1:2" x14ac:dyDescent="0.25">
      <c r="A1213" s="25"/>
      <c r="B1213" s="3"/>
    </row>
    <row r="1214" spans="1:2" x14ac:dyDescent="0.25">
      <c r="A1214" s="25"/>
      <c r="B1214" s="3"/>
    </row>
    <row r="1215" spans="1:2" x14ac:dyDescent="0.25">
      <c r="A1215" s="25"/>
      <c r="B1215" s="3"/>
    </row>
    <row r="1216" spans="1:2" x14ac:dyDescent="0.25">
      <c r="A1216" s="25"/>
      <c r="B1216" s="3"/>
    </row>
    <row r="1217" spans="1:2" x14ac:dyDescent="0.25">
      <c r="A1217" s="25"/>
      <c r="B1217" s="3"/>
    </row>
    <row r="1218" spans="1:2" x14ac:dyDescent="0.25">
      <c r="A1218" s="25"/>
      <c r="B1218" s="3"/>
    </row>
    <row r="1219" spans="1:2" x14ac:dyDescent="0.25">
      <c r="A1219" s="25"/>
      <c r="B1219" s="3"/>
    </row>
    <row r="1220" spans="1:2" x14ac:dyDescent="0.25">
      <c r="A1220" s="25"/>
      <c r="B1220" s="3"/>
    </row>
    <row r="1221" spans="1:2" x14ac:dyDescent="0.25">
      <c r="A1221" s="25"/>
      <c r="B1221" s="3"/>
    </row>
    <row r="1222" spans="1:2" x14ac:dyDescent="0.25">
      <c r="A1222" s="25"/>
      <c r="B1222" s="3"/>
    </row>
    <row r="1223" spans="1:2" x14ac:dyDescent="0.25">
      <c r="A1223" s="25"/>
      <c r="B1223" s="3"/>
    </row>
    <row r="1224" spans="1:2" x14ac:dyDescent="0.25">
      <c r="A1224" s="25"/>
      <c r="B1224" s="3"/>
    </row>
    <row r="1225" spans="1:2" x14ac:dyDescent="0.25">
      <c r="A1225" s="25"/>
      <c r="B1225" s="3"/>
    </row>
    <row r="1226" spans="1:2" x14ac:dyDescent="0.25">
      <c r="A1226" s="25"/>
      <c r="B1226" s="3"/>
    </row>
    <row r="1227" spans="1:2" x14ac:dyDescent="0.25">
      <c r="A1227" s="25"/>
      <c r="B1227" s="3"/>
    </row>
    <row r="1228" spans="1:2" x14ac:dyDescent="0.25">
      <c r="A1228" s="25"/>
      <c r="B1228" s="3"/>
    </row>
    <row r="1229" spans="1:2" x14ac:dyDescent="0.25">
      <c r="A1229" s="25"/>
      <c r="B1229" s="3"/>
    </row>
    <row r="1230" spans="1:2" x14ac:dyDescent="0.25">
      <c r="A1230" s="25"/>
      <c r="B1230" s="3"/>
    </row>
    <row r="1231" spans="1:2" x14ac:dyDescent="0.25">
      <c r="A1231" s="25"/>
      <c r="B1231" s="3"/>
    </row>
    <row r="1232" spans="1:2" x14ac:dyDescent="0.25">
      <c r="A1232" s="25"/>
      <c r="B1232" s="3"/>
    </row>
    <row r="1233" spans="1:2" x14ac:dyDescent="0.25">
      <c r="A1233" s="25"/>
      <c r="B1233" s="3"/>
    </row>
    <row r="1234" spans="1:2" x14ac:dyDescent="0.25">
      <c r="A1234" s="25"/>
      <c r="B1234" s="3"/>
    </row>
    <row r="1235" spans="1:2" x14ac:dyDescent="0.25">
      <c r="A1235" s="25"/>
      <c r="B1235" s="3"/>
    </row>
    <row r="1236" spans="1:2" x14ac:dyDescent="0.25">
      <c r="A1236" s="25"/>
      <c r="B1236" s="3"/>
    </row>
    <row r="1237" spans="1:2" x14ac:dyDescent="0.25">
      <c r="A1237" s="25"/>
      <c r="B1237" s="3"/>
    </row>
    <row r="1238" spans="1:2" x14ac:dyDescent="0.25">
      <c r="A1238" s="25"/>
      <c r="B1238" s="3"/>
    </row>
    <row r="1239" spans="1:2" x14ac:dyDescent="0.25">
      <c r="A1239" s="25"/>
      <c r="B1239" s="3"/>
    </row>
    <row r="1240" spans="1:2" x14ac:dyDescent="0.25">
      <c r="A1240" s="25"/>
      <c r="B1240" s="3"/>
    </row>
    <row r="1241" spans="1:2" x14ac:dyDescent="0.25">
      <c r="A1241" s="25"/>
      <c r="B1241" s="3"/>
    </row>
    <row r="1242" spans="1:2" x14ac:dyDescent="0.25">
      <c r="A1242" s="25"/>
      <c r="B1242" s="3"/>
    </row>
    <row r="1243" spans="1:2" x14ac:dyDescent="0.25">
      <c r="A1243" s="25"/>
      <c r="B1243" s="3"/>
    </row>
    <row r="1244" spans="1:2" x14ac:dyDescent="0.25">
      <c r="A1244" s="25"/>
      <c r="B1244" s="3"/>
    </row>
    <row r="1245" spans="1:2" x14ac:dyDescent="0.25">
      <c r="A1245" s="25"/>
      <c r="B1245" s="3"/>
    </row>
    <row r="1246" spans="1:2" x14ac:dyDescent="0.25">
      <c r="A1246" s="25"/>
      <c r="B1246" s="3"/>
    </row>
    <row r="1247" spans="1:2" x14ac:dyDescent="0.25">
      <c r="A1247" s="25"/>
      <c r="B1247" s="3"/>
    </row>
    <row r="1248" spans="1:2" x14ac:dyDescent="0.25">
      <c r="A1248" s="25"/>
      <c r="B1248" s="3"/>
    </row>
    <row r="1249" spans="1:2" x14ac:dyDescent="0.25">
      <c r="A1249" s="25"/>
      <c r="B1249" s="3"/>
    </row>
    <row r="1250" spans="1:2" x14ac:dyDescent="0.25">
      <c r="A1250" s="25"/>
      <c r="B1250" s="3"/>
    </row>
    <row r="1251" spans="1:2" x14ac:dyDescent="0.25">
      <c r="A1251" s="25"/>
      <c r="B1251" s="3"/>
    </row>
    <row r="1252" spans="1:2" x14ac:dyDescent="0.25">
      <c r="A1252" s="25"/>
      <c r="B1252" s="3"/>
    </row>
    <row r="1253" spans="1:2" x14ac:dyDescent="0.25">
      <c r="A1253" s="25"/>
      <c r="B1253" s="3"/>
    </row>
    <row r="1254" spans="1:2" x14ac:dyDescent="0.25">
      <c r="A1254" s="25"/>
      <c r="B1254" s="3"/>
    </row>
    <row r="1255" spans="1:2" x14ac:dyDescent="0.25">
      <c r="A1255" s="25"/>
      <c r="B1255" s="3"/>
    </row>
    <row r="1256" spans="1:2" x14ac:dyDescent="0.25">
      <c r="A1256" s="25"/>
      <c r="B1256" s="3"/>
    </row>
    <row r="1257" spans="1:2" x14ac:dyDescent="0.25">
      <c r="A1257" s="25"/>
      <c r="B1257" s="3"/>
    </row>
    <row r="1258" spans="1:2" x14ac:dyDescent="0.25">
      <c r="A1258" s="25"/>
      <c r="B1258" s="3"/>
    </row>
    <row r="1259" spans="1:2" x14ac:dyDescent="0.25">
      <c r="A1259" s="25"/>
      <c r="B1259" s="3"/>
    </row>
    <row r="1260" spans="1:2" x14ac:dyDescent="0.25">
      <c r="A1260" s="25"/>
      <c r="B1260" s="3"/>
    </row>
    <row r="1261" spans="1:2" x14ac:dyDescent="0.25">
      <c r="A1261" s="25"/>
      <c r="B1261" s="3"/>
    </row>
    <row r="1262" spans="1:2" x14ac:dyDescent="0.25">
      <c r="A1262" s="25"/>
      <c r="B1262" s="3"/>
    </row>
    <row r="1263" spans="1:2" x14ac:dyDescent="0.25">
      <c r="A1263" s="25"/>
      <c r="B1263" s="3"/>
    </row>
    <row r="1264" spans="1:2" x14ac:dyDescent="0.25">
      <c r="A1264" s="25"/>
      <c r="B1264" s="3"/>
    </row>
    <row r="1265" spans="1:2" x14ac:dyDescent="0.25">
      <c r="A1265" s="25"/>
      <c r="B1265" s="3"/>
    </row>
    <row r="1266" spans="1:2" x14ac:dyDescent="0.25">
      <c r="A1266" s="25"/>
      <c r="B1266" s="3"/>
    </row>
    <row r="1267" spans="1:2" x14ac:dyDescent="0.25">
      <c r="A1267" s="25"/>
      <c r="B1267" s="3"/>
    </row>
    <row r="1268" spans="1:2" x14ac:dyDescent="0.25">
      <c r="A1268" s="25"/>
      <c r="B1268" s="3"/>
    </row>
    <row r="1269" spans="1:2" x14ac:dyDescent="0.25">
      <c r="A1269" s="25"/>
      <c r="B1269" s="3"/>
    </row>
    <row r="1270" spans="1:2" x14ac:dyDescent="0.25">
      <c r="A1270" s="25"/>
      <c r="B1270" s="3"/>
    </row>
    <row r="1271" spans="1:2" x14ac:dyDescent="0.25">
      <c r="A1271" s="25"/>
      <c r="B1271" s="3"/>
    </row>
    <row r="1272" spans="1:2" x14ac:dyDescent="0.25">
      <c r="A1272" s="25"/>
      <c r="B1272" s="3"/>
    </row>
    <row r="1273" spans="1:2" x14ac:dyDescent="0.25">
      <c r="A1273" s="25"/>
      <c r="B1273" s="3"/>
    </row>
    <row r="1274" spans="1:2" x14ac:dyDescent="0.25">
      <c r="A1274" s="25"/>
      <c r="B1274" s="3"/>
    </row>
    <row r="1275" spans="1:2" x14ac:dyDescent="0.25">
      <c r="A1275" s="25"/>
      <c r="B1275" s="3"/>
    </row>
    <row r="1276" spans="1:2" x14ac:dyDescent="0.25">
      <c r="A1276" s="25"/>
      <c r="B1276" s="3"/>
    </row>
    <row r="1277" spans="1:2" x14ac:dyDescent="0.25">
      <c r="A1277" s="25"/>
      <c r="B1277" s="3"/>
    </row>
    <row r="1278" spans="1:2" x14ac:dyDescent="0.25">
      <c r="A1278" s="25"/>
      <c r="B1278" s="3"/>
    </row>
    <row r="1279" spans="1:2" x14ac:dyDescent="0.25">
      <c r="A1279" s="25"/>
      <c r="B1279" s="3"/>
    </row>
    <row r="1280" spans="1:2" x14ac:dyDescent="0.25">
      <c r="A1280" s="25"/>
      <c r="B1280" s="3"/>
    </row>
    <row r="1281" spans="1:2" x14ac:dyDescent="0.25">
      <c r="A1281" s="25"/>
      <c r="B1281" s="3"/>
    </row>
    <row r="1282" spans="1:2" x14ac:dyDescent="0.25">
      <c r="A1282" s="25"/>
      <c r="B1282" s="3"/>
    </row>
    <row r="1283" spans="1:2" x14ac:dyDescent="0.25">
      <c r="A1283" s="25"/>
      <c r="B1283" s="3"/>
    </row>
    <row r="1284" spans="1:2" x14ac:dyDescent="0.25">
      <c r="A1284" s="25"/>
      <c r="B1284" s="3"/>
    </row>
    <row r="1285" spans="1:2" x14ac:dyDescent="0.25">
      <c r="A1285" s="25"/>
      <c r="B1285" s="3"/>
    </row>
    <row r="1286" spans="1:2" x14ac:dyDescent="0.25">
      <c r="A1286" s="25"/>
      <c r="B1286" s="3"/>
    </row>
    <row r="1287" spans="1:2" x14ac:dyDescent="0.25">
      <c r="A1287" s="25"/>
      <c r="B1287" s="3"/>
    </row>
    <row r="1288" spans="1:2" x14ac:dyDescent="0.25">
      <c r="A1288" s="25"/>
      <c r="B1288" s="3"/>
    </row>
    <row r="1289" spans="1:2" x14ac:dyDescent="0.25">
      <c r="A1289" s="25"/>
      <c r="B1289" s="3"/>
    </row>
    <row r="1290" spans="1:2" x14ac:dyDescent="0.25">
      <c r="A1290" s="25"/>
      <c r="B1290" s="3"/>
    </row>
    <row r="1291" spans="1:2" x14ac:dyDescent="0.25">
      <c r="A1291" s="25"/>
      <c r="B1291" s="3"/>
    </row>
    <row r="1292" spans="1:2" x14ac:dyDescent="0.25">
      <c r="A1292" s="25"/>
      <c r="B1292" s="3"/>
    </row>
    <row r="1293" spans="1:2" x14ac:dyDescent="0.25">
      <c r="A1293" s="25"/>
      <c r="B1293" s="3"/>
    </row>
    <row r="1294" spans="1:2" x14ac:dyDescent="0.25">
      <c r="A1294" s="25"/>
      <c r="B1294" s="3"/>
    </row>
    <row r="1295" spans="1:2" x14ac:dyDescent="0.25">
      <c r="A1295" s="25"/>
      <c r="B1295" s="3"/>
    </row>
    <row r="1296" spans="1:2" x14ac:dyDescent="0.25">
      <c r="A1296" s="25"/>
      <c r="B1296" s="3"/>
    </row>
    <row r="1297" spans="1:2" x14ac:dyDescent="0.25">
      <c r="A1297" s="25"/>
      <c r="B1297" s="3"/>
    </row>
    <row r="1298" spans="1:2" x14ac:dyDescent="0.25">
      <c r="A1298" s="25"/>
      <c r="B1298" s="3"/>
    </row>
    <row r="1299" spans="1:2" x14ac:dyDescent="0.25">
      <c r="A1299" s="25"/>
      <c r="B1299" s="3"/>
    </row>
    <row r="1300" spans="1:2" x14ac:dyDescent="0.25">
      <c r="A1300" s="25"/>
      <c r="B1300" s="3"/>
    </row>
    <row r="1301" spans="1:2" x14ac:dyDescent="0.25">
      <c r="A1301" s="25"/>
      <c r="B1301" s="3"/>
    </row>
    <row r="1302" spans="1:2" x14ac:dyDescent="0.25">
      <c r="A1302" s="25"/>
      <c r="B1302" s="3"/>
    </row>
    <row r="1303" spans="1:2" x14ac:dyDescent="0.25">
      <c r="A1303" s="25"/>
      <c r="B1303" s="3"/>
    </row>
    <row r="1304" spans="1:2" x14ac:dyDescent="0.25">
      <c r="A1304" s="25"/>
      <c r="B1304" s="3"/>
    </row>
    <row r="1305" spans="1:2" x14ac:dyDescent="0.25">
      <c r="A1305" s="25"/>
      <c r="B1305" s="3"/>
    </row>
    <row r="1306" spans="1:2" x14ac:dyDescent="0.25">
      <c r="A1306" s="25"/>
      <c r="B1306" s="3"/>
    </row>
    <row r="1307" spans="1:2" x14ac:dyDescent="0.25">
      <c r="A1307" s="25"/>
      <c r="B1307" s="3"/>
    </row>
    <row r="1308" spans="1:2" x14ac:dyDescent="0.25">
      <c r="A1308" s="25"/>
      <c r="B1308" s="3"/>
    </row>
    <row r="1309" spans="1:2" x14ac:dyDescent="0.25">
      <c r="A1309" s="25"/>
      <c r="B1309" s="3"/>
    </row>
    <row r="1310" spans="1:2" x14ac:dyDescent="0.25">
      <c r="A1310" s="25"/>
      <c r="B1310" s="3"/>
    </row>
    <row r="1311" spans="1:2" x14ac:dyDescent="0.25">
      <c r="A1311" s="25"/>
      <c r="B1311" s="3"/>
    </row>
    <row r="1312" spans="1:2" x14ac:dyDescent="0.25">
      <c r="A1312" s="25"/>
      <c r="B1312" s="3"/>
    </row>
    <row r="1313" spans="1:2" x14ac:dyDescent="0.25">
      <c r="A1313" s="25"/>
      <c r="B1313" s="3"/>
    </row>
    <row r="1314" spans="1:2" x14ac:dyDescent="0.25">
      <c r="A1314" s="25"/>
      <c r="B1314" s="3"/>
    </row>
    <row r="1315" spans="1:2" x14ac:dyDescent="0.25">
      <c r="A1315" s="25"/>
      <c r="B1315" s="3"/>
    </row>
    <row r="1316" spans="1:2" x14ac:dyDescent="0.25">
      <c r="A1316" s="25"/>
      <c r="B1316" s="3"/>
    </row>
    <row r="1317" spans="1:2" x14ac:dyDescent="0.25">
      <c r="A1317" s="25"/>
      <c r="B1317" s="3"/>
    </row>
    <row r="1318" spans="1:2" x14ac:dyDescent="0.25">
      <c r="A1318" s="25"/>
      <c r="B1318" s="3"/>
    </row>
    <row r="1319" spans="1:2" x14ac:dyDescent="0.25">
      <c r="A1319" s="25"/>
      <c r="B1319" s="3"/>
    </row>
    <row r="1320" spans="1:2" x14ac:dyDescent="0.25">
      <c r="A1320" s="25"/>
      <c r="B1320" s="3"/>
    </row>
    <row r="1321" spans="1:2" x14ac:dyDescent="0.25">
      <c r="A1321" s="25"/>
      <c r="B1321" s="3"/>
    </row>
    <row r="1322" spans="1:2" x14ac:dyDescent="0.25">
      <c r="A1322" s="25"/>
      <c r="B1322" s="3"/>
    </row>
    <row r="1323" spans="1:2" x14ac:dyDescent="0.25">
      <c r="A1323" s="25"/>
      <c r="B1323" s="3"/>
    </row>
    <row r="1324" spans="1:2" x14ac:dyDescent="0.25">
      <c r="A1324" s="25"/>
      <c r="B1324" s="3"/>
    </row>
    <row r="1325" spans="1:2" x14ac:dyDescent="0.25">
      <c r="A1325" s="25"/>
      <c r="B1325" s="3"/>
    </row>
    <row r="1326" spans="1:2" x14ac:dyDescent="0.25">
      <c r="A1326" s="25"/>
      <c r="B1326" s="3"/>
    </row>
    <row r="1327" spans="1:2" x14ac:dyDescent="0.25">
      <c r="A1327" s="25"/>
      <c r="B1327" s="3"/>
    </row>
    <row r="1328" spans="1:2" x14ac:dyDescent="0.25">
      <c r="A1328" s="25"/>
      <c r="B1328" s="3"/>
    </row>
    <row r="1329" spans="1:2" x14ac:dyDescent="0.25">
      <c r="A1329" s="25"/>
      <c r="B1329" s="3"/>
    </row>
    <row r="1330" spans="1:2" x14ac:dyDescent="0.25">
      <c r="A1330" s="25"/>
      <c r="B1330" s="3"/>
    </row>
    <row r="1331" spans="1:2" x14ac:dyDescent="0.25">
      <c r="A1331" s="25"/>
      <c r="B1331" s="3"/>
    </row>
    <row r="1332" spans="1:2" x14ac:dyDescent="0.25">
      <c r="A1332" s="25"/>
      <c r="B1332" s="3"/>
    </row>
    <row r="1333" spans="1:2" x14ac:dyDescent="0.25">
      <c r="A1333" s="25"/>
      <c r="B1333" s="3"/>
    </row>
    <row r="1334" spans="1:2" x14ac:dyDescent="0.25">
      <c r="A1334" s="25"/>
      <c r="B1334" s="3"/>
    </row>
    <row r="1335" spans="1:2" x14ac:dyDescent="0.25">
      <c r="A1335" s="25"/>
      <c r="B1335" s="3"/>
    </row>
    <row r="1336" spans="1:2" x14ac:dyDescent="0.25">
      <c r="A1336" s="25"/>
      <c r="B1336" s="3"/>
    </row>
    <row r="1337" spans="1:2" x14ac:dyDescent="0.25">
      <c r="A1337" s="25"/>
      <c r="B1337" s="3"/>
    </row>
    <row r="1338" spans="1:2" x14ac:dyDescent="0.25">
      <c r="A1338" s="25"/>
      <c r="B1338" s="3"/>
    </row>
    <row r="1339" spans="1:2" x14ac:dyDescent="0.25">
      <c r="A1339" s="25"/>
      <c r="B1339" s="3"/>
    </row>
    <row r="1340" spans="1:2" x14ac:dyDescent="0.25">
      <c r="A1340" s="25"/>
      <c r="B1340" s="3"/>
    </row>
    <row r="1341" spans="1:2" x14ac:dyDescent="0.25">
      <c r="A1341" s="25"/>
      <c r="B1341" s="3"/>
    </row>
    <row r="1342" spans="1:2" x14ac:dyDescent="0.25">
      <c r="A1342" s="25"/>
      <c r="B1342" s="3"/>
    </row>
    <row r="1343" spans="1:2" x14ac:dyDescent="0.25">
      <c r="A1343" s="25"/>
      <c r="B1343" s="3"/>
    </row>
    <row r="1344" spans="1:2" x14ac:dyDescent="0.25">
      <c r="A1344" s="25"/>
      <c r="B1344" s="3"/>
    </row>
    <row r="1345" spans="1:2" x14ac:dyDescent="0.25">
      <c r="A1345" s="25"/>
      <c r="B1345" s="3"/>
    </row>
    <row r="1346" spans="1:2" x14ac:dyDescent="0.25">
      <c r="A1346" s="25"/>
      <c r="B1346" s="3"/>
    </row>
    <row r="1347" spans="1:2" x14ac:dyDescent="0.25">
      <c r="A1347" s="25"/>
      <c r="B1347" s="3"/>
    </row>
    <row r="1348" spans="1:2" x14ac:dyDescent="0.25">
      <c r="A1348" s="25"/>
      <c r="B1348" s="3"/>
    </row>
    <row r="1349" spans="1:2" x14ac:dyDescent="0.25">
      <c r="A1349" s="25"/>
      <c r="B1349" s="3"/>
    </row>
    <row r="1350" spans="1:2" x14ac:dyDescent="0.25">
      <c r="A1350" s="25"/>
      <c r="B1350" s="3"/>
    </row>
    <row r="1351" spans="1:2" x14ac:dyDescent="0.25">
      <c r="A1351" s="25"/>
      <c r="B1351" s="3"/>
    </row>
    <row r="1352" spans="1:2" x14ac:dyDescent="0.25">
      <c r="A1352" s="25"/>
      <c r="B1352" s="3"/>
    </row>
    <row r="1353" spans="1:2" x14ac:dyDescent="0.25">
      <c r="A1353" s="25"/>
      <c r="B1353" s="3"/>
    </row>
    <row r="1354" spans="1:2" x14ac:dyDescent="0.25">
      <c r="A1354" s="25"/>
      <c r="B1354" s="3"/>
    </row>
    <row r="1355" spans="1:2" x14ac:dyDescent="0.25">
      <c r="A1355" s="25"/>
      <c r="B1355" s="3"/>
    </row>
    <row r="1356" spans="1:2" x14ac:dyDescent="0.25">
      <c r="A1356" s="25"/>
      <c r="B1356" s="3"/>
    </row>
    <row r="1357" spans="1:2" x14ac:dyDescent="0.25">
      <c r="A1357" s="25"/>
      <c r="B1357" s="3"/>
    </row>
    <row r="1358" spans="1:2" x14ac:dyDescent="0.25">
      <c r="A1358" s="25"/>
      <c r="B1358" s="3"/>
    </row>
    <row r="1359" spans="1:2" x14ac:dyDescent="0.25">
      <c r="A1359" s="25"/>
      <c r="B1359" s="3"/>
    </row>
    <row r="1360" spans="1:2" x14ac:dyDescent="0.25">
      <c r="A1360" s="25"/>
      <c r="B1360" s="3"/>
    </row>
    <row r="1361" spans="1:2" x14ac:dyDescent="0.25">
      <c r="A1361" s="25"/>
      <c r="B1361" s="3"/>
    </row>
    <row r="1362" spans="1:2" x14ac:dyDescent="0.25">
      <c r="A1362" s="25"/>
      <c r="B1362" s="3"/>
    </row>
    <row r="1363" spans="1:2" x14ac:dyDescent="0.25">
      <c r="A1363" s="25"/>
      <c r="B1363" s="3"/>
    </row>
    <row r="1364" spans="1:2" x14ac:dyDescent="0.25">
      <c r="A1364" s="25"/>
      <c r="B1364" s="3"/>
    </row>
    <row r="1365" spans="1:2" x14ac:dyDescent="0.25">
      <c r="A1365" s="25"/>
      <c r="B1365" s="3"/>
    </row>
    <row r="1366" spans="1:2" x14ac:dyDescent="0.25">
      <c r="A1366" s="25"/>
      <c r="B1366" s="3"/>
    </row>
    <row r="1367" spans="1:2" x14ac:dyDescent="0.25">
      <c r="A1367" s="25"/>
      <c r="B1367" s="3"/>
    </row>
    <row r="1368" spans="1:2" x14ac:dyDescent="0.25">
      <c r="A1368" s="25"/>
      <c r="B1368" s="3"/>
    </row>
    <row r="1369" spans="1:2" x14ac:dyDescent="0.25">
      <c r="A1369" s="25"/>
      <c r="B1369" s="3"/>
    </row>
    <row r="1370" spans="1:2" x14ac:dyDescent="0.25">
      <c r="A1370" s="25"/>
      <c r="B1370" s="3"/>
    </row>
    <row r="1371" spans="1:2" x14ac:dyDescent="0.25">
      <c r="A1371" s="25"/>
      <c r="B1371" s="3"/>
    </row>
    <row r="1372" spans="1:2" x14ac:dyDescent="0.25">
      <c r="A1372" s="25"/>
      <c r="B1372" s="3"/>
    </row>
    <row r="1373" spans="1:2" x14ac:dyDescent="0.25">
      <c r="A1373" s="25"/>
      <c r="B1373" s="3"/>
    </row>
    <row r="1374" spans="1:2" x14ac:dyDescent="0.25">
      <c r="A1374" s="25"/>
      <c r="B1374" s="3"/>
    </row>
    <row r="1375" spans="1:2" x14ac:dyDescent="0.25">
      <c r="A1375" s="25"/>
      <c r="B1375" s="3"/>
    </row>
    <row r="1376" spans="1:2" x14ac:dyDescent="0.25">
      <c r="A1376" s="25"/>
      <c r="B1376" s="3"/>
    </row>
    <row r="1377" spans="1:2" x14ac:dyDescent="0.25">
      <c r="A1377" s="25"/>
      <c r="B1377" s="3"/>
    </row>
    <row r="1378" spans="1:2" x14ac:dyDescent="0.25">
      <c r="A1378" s="25"/>
      <c r="B1378" s="3"/>
    </row>
    <row r="1379" spans="1:2" x14ac:dyDescent="0.25">
      <c r="A1379" s="25"/>
      <c r="B1379" s="3"/>
    </row>
    <row r="1380" spans="1:2" x14ac:dyDescent="0.25">
      <c r="A1380" s="25"/>
      <c r="B1380" s="3"/>
    </row>
    <row r="1381" spans="1:2" x14ac:dyDescent="0.25">
      <c r="A1381" s="25"/>
      <c r="B1381" s="3"/>
    </row>
    <row r="1382" spans="1:2" x14ac:dyDescent="0.25">
      <c r="A1382" s="25"/>
      <c r="B1382" s="3"/>
    </row>
    <row r="1383" spans="1:2" x14ac:dyDescent="0.25">
      <c r="A1383" s="25"/>
      <c r="B1383" s="3"/>
    </row>
    <row r="1384" spans="1:2" x14ac:dyDescent="0.25">
      <c r="A1384" s="25"/>
      <c r="B1384" s="3"/>
    </row>
    <row r="1385" spans="1:2" x14ac:dyDescent="0.25">
      <c r="A1385" s="25"/>
      <c r="B1385" s="3"/>
    </row>
    <row r="1386" spans="1:2" x14ac:dyDescent="0.25">
      <c r="A1386" s="25"/>
      <c r="B1386" s="3"/>
    </row>
    <row r="1387" spans="1:2" x14ac:dyDescent="0.25">
      <c r="A1387" s="25"/>
      <c r="B1387" s="3"/>
    </row>
    <row r="1388" spans="1:2" x14ac:dyDescent="0.25">
      <c r="A1388" s="25"/>
      <c r="B1388" s="3"/>
    </row>
    <row r="1389" spans="1:2" x14ac:dyDescent="0.25">
      <c r="A1389" s="25"/>
      <c r="B1389" s="3"/>
    </row>
    <row r="1390" spans="1:2" x14ac:dyDescent="0.25">
      <c r="A1390" s="25"/>
      <c r="B1390" s="3"/>
    </row>
    <row r="1391" spans="1:2" x14ac:dyDescent="0.25">
      <c r="A1391" s="25"/>
      <c r="B1391" s="3"/>
    </row>
    <row r="1392" spans="1:2" x14ac:dyDescent="0.25">
      <c r="A1392" s="25"/>
      <c r="B1392" s="3"/>
    </row>
    <row r="1393" spans="1:2" x14ac:dyDescent="0.25">
      <c r="A1393" s="25"/>
      <c r="B1393" s="3"/>
    </row>
    <row r="1394" spans="1:2" x14ac:dyDescent="0.25">
      <c r="A1394" s="25"/>
      <c r="B1394" s="3"/>
    </row>
    <row r="1395" spans="1:2" x14ac:dyDescent="0.25">
      <c r="A1395" s="25"/>
      <c r="B1395" s="3"/>
    </row>
    <row r="1396" spans="1:2" x14ac:dyDescent="0.25">
      <c r="A1396" s="25"/>
      <c r="B1396" s="3"/>
    </row>
    <row r="1397" spans="1:2" x14ac:dyDescent="0.25">
      <c r="A1397" s="25"/>
      <c r="B1397" s="3"/>
    </row>
    <row r="1398" spans="1:2" x14ac:dyDescent="0.25">
      <c r="A1398" s="25"/>
      <c r="B1398" s="3"/>
    </row>
    <row r="1399" spans="1:2" x14ac:dyDescent="0.25">
      <c r="A1399" s="25"/>
      <c r="B1399" s="3"/>
    </row>
    <row r="1400" spans="1:2" x14ac:dyDescent="0.25">
      <c r="A1400" s="25"/>
      <c r="B1400" s="3"/>
    </row>
    <row r="1401" spans="1:2" x14ac:dyDescent="0.25">
      <c r="A1401" s="25"/>
      <c r="B1401" s="3"/>
    </row>
    <row r="1402" spans="1:2" x14ac:dyDescent="0.25">
      <c r="A1402" s="25"/>
      <c r="B1402" s="3"/>
    </row>
    <row r="1403" spans="1:2" x14ac:dyDescent="0.25">
      <c r="A1403" s="25"/>
      <c r="B1403" s="3"/>
    </row>
    <row r="1404" spans="1:2" x14ac:dyDescent="0.25">
      <c r="A1404" s="25"/>
      <c r="B1404" s="3"/>
    </row>
    <row r="1405" spans="1:2" x14ac:dyDescent="0.25">
      <c r="A1405" s="25"/>
      <c r="B1405" s="3"/>
    </row>
    <row r="1406" spans="1:2" x14ac:dyDescent="0.25">
      <c r="A1406" s="25"/>
      <c r="B1406" s="3"/>
    </row>
    <row r="1407" spans="1:2" x14ac:dyDescent="0.25">
      <c r="A1407" s="25"/>
      <c r="B1407" s="3"/>
    </row>
    <row r="1408" spans="1:2" x14ac:dyDescent="0.25">
      <c r="A1408" s="25"/>
      <c r="B1408" s="3"/>
    </row>
    <row r="1409" spans="1:2" x14ac:dyDescent="0.25">
      <c r="A1409" s="25"/>
      <c r="B1409" s="3"/>
    </row>
    <row r="1410" spans="1:2" x14ac:dyDescent="0.25">
      <c r="A1410" s="25"/>
      <c r="B1410" s="3"/>
    </row>
    <row r="1411" spans="1:2" x14ac:dyDescent="0.25">
      <c r="A1411" s="25"/>
      <c r="B1411" s="3"/>
    </row>
    <row r="1412" spans="1:2" x14ac:dyDescent="0.25">
      <c r="A1412" s="25"/>
      <c r="B1412" s="3"/>
    </row>
    <row r="1413" spans="1:2" x14ac:dyDescent="0.25">
      <c r="A1413" s="25"/>
      <c r="B1413" s="3"/>
    </row>
    <row r="1414" spans="1:2" x14ac:dyDescent="0.25">
      <c r="A1414" s="25"/>
      <c r="B1414" s="3"/>
    </row>
    <row r="1415" spans="1:2" x14ac:dyDescent="0.25">
      <c r="A1415" s="25"/>
      <c r="B1415" s="3"/>
    </row>
    <row r="1416" spans="1:2" x14ac:dyDescent="0.25">
      <c r="A1416" s="25"/>
      <c r="B1416" s="3"/>
    </row>
    <row r="1417" spans="1:2" x14ac:dyDescent="0.25">
      <c r="A1417" s="25"/>
      <c r="B1417" s="3"/>
    </row>
    <row r="1418" spans="1:2" x14ac:dyDescent="0.25">
      <c r="A1418" s="25"/>
      <c r="B1418" s="3"/>
    </row>
    <row r="1419" spans="1:2" x14ac:dyDescent="0.25">
      <c r="A1419" s="25"/>
      <c r="B1419" s="3"/>
    </row>
    <row r="1420" spans="1:2" x14ac:dyDescent="0.25">
      <c r="A1420" s="25"/>
      <c r="B1420" s="3"/>
    </row>
    <row r="1421" spans="1:2" x14ac:dyDescent="0.25">
      <c r="A1421" s="25"/>
      <c r="B1421" s="3"/>
    </row>
    <row r="1422" spans="1:2" x14ac:dyDescent="0.25">
      <c r="A1422" s="25"/>
      <c r="B1422" s="3"/>
    </row>
    <row r="1423" spans="1:2" x14ac:dyDescent="0.25">
      <c r="A1423" s="25"/>
      <c r="B1423" s="3"/>
    </row>
    <row r="1424" spans="1:2" x14ac:dyDescent="0.25">
      <c r="A1424" s="25"/>
      <c r="B1424" s="3"/>
    </row>
    <row r="1425" spans="1:2" x14ac:dyDescent="0.25">
      <c r="A1425" s="25"/>
      <c r="B1425" s="3"/>
    </row>
    <row r="1426" spans="1:2" x14ac:dyDescent="0.25">
      <c r="A1426" s="25"/>
      <c r="B1426" s="3"/>
    </row>
    <row r="1427" spans="1:2" x14ac:dyDescent="0.25">
      <c r="A1427" s="25"/>
      <c r="B1427" s="3"/>
    </row>
    <row r="1428" spans="1:2" x14ac:dyDescent="0.25">
      <c r="A1428" s="25"/>
      <c r="B1428" s="3"/>
    </row>
    <row r="1429" spans="1:2" x14ac:dyDescent="0.25">
      <c r="A1429" s="25"/>
      <c r="B1429" s="3"/>
    </row>
    <row r="1430" spans="1:2" x14ac:dyDescent="0.25">
      <c r="A1430" s="25"/>
      <c r="B1430" s="3"/>
    </row>
    <row r="1431" spans="1:2" x14ac:dyDescent="0.25">
      <c r="A1431" s="25"/>
      <c r="B1431" s="3"/>
    </row>
    <row r="1432" spans="1:2" x14ac:dyDescent="0.25">
      <c r="A1432" s="25"/>
      <c r="B1432" s="3"/>
    </row>
    <row r="1433" spans="1:2" x14ac:dyDescent="0.25">
      <c r="A1433" s="25"/>
      <c r="B1433" s="3"/>
    </row>
    <row r="1434" spans="1:2" x14ac:dyDescent="0.25">
      <c r="A1434" s="25"/>
      <c r="B1434" s="3"/>
    </row>
    <row r="1435" spans="1:2" x14ac:dyDescent="0.25">
      <c r="A1435" s="25"/>
      <c r="B1435" s="3"/>
    </row>
    <row r="1436" spans="1:2" x14ac:dyDescent="0.25">
      <c r="A1436" s="25"/>
      <c r="B1436" s="3"/>
    </row>
    <row r="1437" spans="1:2" x14ac:dyDescent="0.25">
      <c r="A1437" s="25"/>
      <c r="B1437" s="3"/>
    </row>
    <row r="1438" spans="1:2" x14ac:dyDescent="0.25">
      <c r="A1438" s="25"/>
      <c r="B1438" s="3"/>
    </row>
    <row r="1439" spans="1:2" x14ac:dyDescent="0.25">
      <c r="A1439" s="25"/>
      <c r="B1439" s="3"/>
    </row>
    <row r="1440" spans="1:2" x14ac:dyDescent="0.25">
      <c r="A1440" s="25"/>
      <c r="B1440" s="3"/>
    </row>
    <row r="1441" spans="1:2" x14ac:dyDescent="0.25">
      <c r="A1441" s="25"/>
      <c r="B1441" s="3"/>
    </row>
    <row r="1442" spans="1:2" x14ac:dyDescent="0.25">
      <c r="A1442" s="25"/>
      <c r="B1442" s="3"/>
    </row>
    <row r="1443" spans="1:2" x14ac:dyDescent="0.25">
      <c r="A1443" s="25"/>
      <c r="B1443" s="3"/>
    </row>
    <row r="1444" spans="1:2" x14ac:dyDescent="0.25">
      <c r="A1444" s="25"/>
      <c r="B1444" s="3"/>
    </row>
    <row r="1445" spans="1:2" x14ac:dyDescent="0.25">
      <c r="A1445" s="25"/>
      <c r="B1445" s="3"/>
    </row>
    <row r="1446" spans="1:2" x14ac:dyDescent="0.25">
      <c r="A1446" s="25"/>
      <c r="B1446" s="3"/>
    </row>
    <row r="1447" spans="1:2" x14ac:dyDescent="0.25">
      <c r="A1447" s="25"/>
      <c r="B1447" s="3"/>
    </row>
    <row r="1448" spans="1:2" x14ac:dyDescent="0.25">
      <c r="A1448" s="25"/>
      <c r="B1448" s="3"/>
    </row>
    <row r="1449" spans="1:2" x14ac:dyDescent="0.25">
      <c r="A1449" s="25"/>
      <c r="B1449" s="3"/>
    </row>
    <row r="1450" spans="1:2" x14ac:dyDescent="0.25">
      <c r="A1450" s="25"/>
      <c r="B1450" s="3"/>
    </row>
    <row r="1451" spans="1:2" x14ac:dyDescent="0.25">
      <c r="A1451" s="25"/>
      <c r="B1451" s="3"/>
    </row>
    <row r="1452" spans="1:2" x14ac:dyDescent="0.25">
      <c r="A1452" s="25"/>
      <c r="B1452" s="3"/>
    </row>
    <row r="1453" spans="1:2" x14ac:dyDescent="0.25">
      <c r="A1453" s="25"/>
      <c r="B1453" s="3"/>
    </row>
    <row r="1454" spans="1:2" x14ac:dyDescent="0.25">
      <c r="A1454" s="25"/>
      <c r="B1454" s="3"/>
    </row>
    <row r="1455" spans="1:2" x14ac:dyDescent="0.25">
      <c r="A1455" s="25"/>
      <c r="B1455" s="3"/>
    </row>
    <row r="1456" spans="1:2" x14ac:dyDescent="0.25">
      <c r="A1456" s="25"/>
      <c r="B1456" s="3"/>
    </row>
    <row r="1457" spans="1:2" x14ac:dyDescent="0.25">
      <c r="A1457" s="25"/>
      <c r="B1457" s="3"/>
    </row>
    <row r="1458" spans="1:2" x14ac:dyDescent="0.25">
      <c r="A1458" s="25"/>
      <c r="B1458" s="3"/>
    </row>
    <row r="1459" spans="1:2" x14ac:dyDescent="0.25">
      <c r="A1459" s="25"/>
      <c r="B1459" s="3"/>
    </row>
    <row r="1460" spans="1:2" x14ac:dyDescent="0.25">
      <c r="A1460" s="25"/>
      <c r="B1460" s="3"/>
    </row>
    <row r="1461" spans="1:2" x14ac:dyDescent="0.25">
      <c r="A1461" s="25"/>
      <c r="B1461" s="3"/>
    </row>
    <row r="1462" spans="1:2" x14ac:dyDescent="0.25">
      <c r="A1462" s="25"/>
      <c r="B1462" s="3"/>
    </row>
    <row r="1463" spans="1:2" x14ac:dyDescent="0.25">
      <c r="A1463" s="25"/>
      <c r="B1463" s="3"/>
    </row>
    <row r="1464" spans="1:2" x14ac:dyDescent="0.25">
      <c r="A1464" s="25"/>
      <c r="B1464" s="3"/>
    </row>
    <row r="1465" spans="1:2" x14ac:dyDescent="0.25">
      <c r="A1465" s="25"/>
      <c r="B1465" s="3"/>
    </row>
    <row r="1466" spans="1:2" x14ac:dyDescent="0.25">
      <c r="A1466" s="25"/>
      <c r="B1466" s="3"/>
    </row>
    <row r="1467" spans="1:2" x14ac:dyDescent="0.25">
      <c r="A1467" s="25"/>
      <c r="B1467" s="3"/>
    </row>
    <row r="1468" spans="1:2" x14ac:dyDescent="0.25">
      <c r="A1468" s="25"/>
      <c r="B1468" s="3"/>
    </row>
    <row r="1469" spans="1:2" x14ac:dyDescent="0.25">
      <c r="A1469" s="25"/>
      <c r="B1469" s="3"/>
    </row>
    <row r="1470" spans="1:2" x14ac:dyDescent="0.25">
      <c r="A1470" s="25"/>
      <c r="B1470" s="3"/>
    </row>
    <row r="1471" spans="1:2" x14ac:dyDescent="0.25">
      <c r="A1471" s="25"/>
      <c r="B1471" s="3"/>
    </row>
    <row r="1472" spans="1:2" x14ac:dyDescent="0.25">
      <c r="A1472" s="25"/>
      <c r="B1472" s="3"/>
    </row>
    <row r="1473" spans="1:2" x14ac:dyDescent="0.25">
      <c r="A1473" s="25"/>
      <c r="B1473" s="3"/>
    </row>
    <row r="1474" spans="1:2" x14ac:dyDescent="0.25">
      <c r="A1474" s="25"/>
      <c r="B1474" s="3"/>
    </row>
    <row r="1475" spans="1:2" x14ac:dyDescent="0.25">
      <c r="A1475" s="25"/>
      <c r="B1475" s="3"/>
    </row>
    <row r="1476" spans="1:2" x14ac:dyDescent="0.25">
      <c r="A1476" s="25"/>
      <c r="B1476" s="3"/>
    </row>
    <row r="1477" spans="1:2" x14ac:dyDescent="0.25">
      <c r="A1477" s="25"/>
      <c r="B1477" s="3"/>
    </row>
    <row r="1478" spans="1:2" x14ac:dyDescent="0.25">
      <c r="A1478" s="25"/>
      <c r="B1478" s="3"/>
    </row>
    <row r="1479" spans="1:2" x14ac:dyDescent="0.25">
      <c r="A1479" s="25"/>
      <c r="B1479" s="3"/>
    </row>
    <row r="1480" spans="1:2" x14ac:dyDescent="0.25">
      <c r="A1480" s="25"/>
      <c r="B1480" s="3"/>
    </row>
    <row r="1481" spans="1:2" x14ac:dyDescent="0.25">
      <c r="A1481" s="25"/>
      <c r="B1481" s="3"/>
    </row>
    <row r="1482" spans="1:2" x14ac:dyDescent="0.25">
      <c r="A1482" s="25"/>
      <c r="B1482" s="3"/>
    </row>
    <row r="1483" spans="1:2" x14ac:dyDescent="0.25">
      <c r="A1483" s="25"/>
      <c r="B1483" s="3"/>
    </row>
    <row r="1484" spans="1:2" x14ac:dyDescent="0.25">
      <c r="A1484" s="25"/>
      <c r="B1484" s="3"/>
    </row>
    <row r="1485" spans="1:2" x14ac:dyDescent="0.25">
      <c r="A1485" s="25"/>
      <c r="B1485" s="3"/>
    </row>
    <row r="1486" spans="1:2" x14ac:dyDescent="0.25">
      <c r="A1486" s="25"/>
      <c r="B1486" s="3"/>
    </row>
    <row r="1487" spans="1:2" x14ac:dyDescent="0.25">
      <c r="A1487" s="25"/>
      <c r="B1487" s="3"/>
    </row>
    <row r="1488" spans="1:2" x14ac:dyDescent="0.25">
      <c r="A1488" s="25"/>
      <c r="B1488" s="3"/>
    </row>
    <row r="1489" spans="1:2" x14ac:dyDescent="0.25">
      <c r="A1489" s="25"/>
      <c r="B1489" s="3"/>
    </row>
    <row r="1490" spans="1:2" x14ac:dyDescent="0.25">
      <c r="A1490" s="25"/>
      <c r="B1490" s="3"/>
    </row>
    <row r="1491" spans="1:2" x14ac:dyDescent="0.25">
      <c r="A1491" s="25"/>
      <c r="B1491" s="3"/>
    </row>
    <row r="1492" spans="1:2" x14ac:dyDescent="0.25">
      <c r="A1492" s="25"/>
      <c r="B1492" s="3"/>
    </row>
    <row r="1493" spans="1:2" x14ac:dyDescent="0.25">
      <c r="A1493" s="25"/>
      <c r="B1493" s="3"/>
    </row>
    <row r="1494" spans="1:2" x14ac:dyDescent="0.25">
      <c r="A1494" s="25"/>
      <c r="B1494" s="3"/>
    </row>
    <row r="1495" spans="1:2" x14ac:dyDescent="0.25">
      <c r="A1495" s="25"/>
      <c r="B1495" s="3"/>
    </row>
    <row r="1496" spans="1:2" x14ac:dyDescent="0.25">
      <c r="A1496" s="25"/>
      <c r="B1496" s="3"/>
    </row>
    <row r="1497" spans="1:2" x14ac:dyDescent="0.25">
      <c r="A1497" s="25"/>
      <c r="B1497" s="3"/>
    </row>
    <row r="1498" spans="1:2" x14ac:dyDescent="0.25">
      <c r="A1498" s="25"/>
      <c r="B1498" s="3"/>
    </row>
    <row r="1499" spans="1:2" x14ac:dyDescent="0.25">
      <c r="A1499" s="25"/>
      <c r="B1499" s="3"/>
    </row>
    <row r="1500" spans="1:2" x14ac:dyDescent="0.25">
      <c r="A1500" s="25"/>
      <c r="B1500" s="3"/>
    </row>
    <row r="1501" spans="1:2" x14ac:dyDescent="0.25">
      <c r="A1501" s="25"/>
      <c r="B1501" s="3"/>
    </row>
    <row r="1502" spans="1:2" x14ac:dyDescent="0.25">
      <c r="A1502" s="25"/>
      <c r="B1502" s="3"/>
    </row>
    <row r="1503" spans="1:2" x14ac:dyDescent="0.25">
      <c r="A1503" s="25"/>
      <c r="B1503" s="3"/>
    </row>
    <row r="1504" spans="1:2" x14ac:dyDescent="0.25">
      <c r="A1504" s="25"/>
      <c r="B1504" s="3"/>
    </row>
    <row r="1505" spans="1:2" x14ac:dyDescent="0.25">
      <c r="A1505" s="25"/>
      <c r="B1505" s="3"/>
    </row>
    <row r="1506" spans="1:2" x14ac:dyDescent="0.25">
      <c r="A1506" s="25"/>
      <c r="B1506" s="3"/>
    </row>
    <row r="1507" spans="1:2" x14ac:dyDescent="0.25">
      <c r="A1507" s="25"/>
      <c r="B1507" s="3"/>
    </row>
    <row r="1508" spans="1:2" x14ac:dyDescent="0.25">
      <c r="A1508" s="25"/>
      <c r="B1508" s="3"/>
    </row>
    <row r="1509" spans="1:2" x14ac:dyDescent="0.25">
      <c r="A1509" s="25"/>
      <c r="B1509" s="3"/>
    </row>
    <row r="1510" spans="1:2" x14ac:dyDescent="0.25">
      <c r="A1510" s="25"/>
      <c r="B1510" s="3"/>
    </row>
    <row r="1511" spans="1:2" x14ac:dyDescent="0.25">
      <c r="A1511" s="25"/>
      <c r="B1511" s="3"/>
    </row>
    <row r="1512" spans="1:2" x14ac:dyDescent="0.25">
      <c r="A1512" s="25"/>
      <c r="B1512" s="3"/>
    </row>
    <row r="1513" spans="1:2" x14ac:dyDescent="0.25">
      <c r="A1513" s="25"/>
      <c r="B1513" s="3"/>
    </row>
    <row r="1514" spans="1:2" x14ac:dyDescent="0.25">
      <c r="A1514" s="25"/>
      <c r="B1514" s="3"/>
    </row>
    <row r="1515" spans="1:2" x14ac:dyDescent="0.25">
      <c r="A1515" s="25"/>
      <c r="B1515" s="3"/>
    </row>
    <row r="1516" spans="1:2" x14ac:dyDescent="0.25">
      <c r="A1516" s="25"/>
      <c r="B1516" s="3"/>
    </row>
    <row r="1517" spans="1:2" x14ac:dyDescent="0.25">
      <c r="A1517" s="25"/>
      <c r="B1517" s="3"/>
    </row>
    <row r="1518" spans="1:2" x14ac:dyDescent="0.25">
      <c r="A1518" s="25"/>
      <c r="B1518" s="3"/>
    </row>
    <row r="1519" spans="1:2" x14ac:dyDescent="0.25">
      <c r="A1519" s="25"/>
      <c r="B1519" s="3"/>
    </row>
    <row r="1520" spans="1:2" x14ac:dyDescent="0.25">
      <c r="A1520" s="25"/>
      <c r="B1520" s="3"/>
    </row>
    <row r="1521" spans="1:2" x14ac:dyDescent="0.25">
      <c r="A1521" s="25"/>
      <c r="B1521" s="3"/>
    </row>
    <row r="1522" spans="1:2" x14ac:dyDescent="0.25">
      <c r="A1522" s="25"/>
      <c r="B1522" s="3"/>
    </row>
    <row r="1523" spans="1:2" x14ac:dyDescent="0.25">
      <c r="A1523" s="25"/>
      <c r="B1523" s="3"/>
    </row>
    <row r="1524" spans="1:2" x14ac:dyDescent="0.25">
      <c r="A1524" s="25"/>
      <c r="B1524" s="3"/>
    </row>
    <row r="1525" spans="1:2" x14ac:dyDescent="0.25">
      <c r="A1525" s="25"/>
      <c r="B1525" s="3"/>
    </row>
    <row r="1526" spans="1:2" x14ac:dyDescent="0.25">
      <c r="A1526" s="25"/>
      <c r="B1526" s="3"/>
    </row>
    <row r="1527" spans="1:2" x14ac:dyDescent="0.25">
      <c r="A1527" s="25"/>
      <c r="B1527" s="3"/>
    </row>
    <row r="1528" spans="1:2" x14ac:dyDescent="0.25">
      <c r="A1528" s="25"/>
      <c r="B1528" s="3"/>
    </row>
    <row r="1529" spans="1:2" x14ac:dyDescent="0.25">
      <c r="A1529" s="25"/>
      <c r="B1529" s="3"/>
    </row>
    <row r="1530" spans="1:2" x14ac:dyDescent="0.25">
      <c r="A1530" s="25"/>
      <c r="B1530" s="3"/>
    </row>
    <row r="1531" spans="1:2" x14ac:dyDescent="0.25">
      <c r="A1531" s="25"/>
      <c r="B1531" s="3"/>
    </row>
    <row r="1532" spans="1:2" x14ac:dyDescent="0.25">
      <c r="A1532" s="25"/>
      <c r="B1532" s="3"/>
    </row>
    <row r="1533" spans="1:2" x14ac:dyDescent="0.25">
      <c r="A1533" s="25"/>
      <c r="B1533" s="3"/>
    </row>
    <row r="1534" spans="1:2" x14ac:dyDescent="0.25">
      <c r="A1534" s="25"/>
      <c r="B1534" s="3"/>
    </row>
    <row r="1535" spans="1:2" x14ac:dyDescent="0.25">
      <c r="A1535" s="25"/>
      <c r="B1535" s="3"/>
    </row>
    <row r="1536" spans="1:2" x14ac:dyDescent="0.25">
      <c r="A1536" s="25"/>
      <c r="B1536" s="3"/>
    </row>
    <row r="1537" spans="1:2" x14ac:dyDescent="0.25">
      <c r="A1537" s="25"/>
      <c r="B1537" s="3"/>
    </row>
    <row r="1538" spans="1:2" x14ac:dyDescent="0.25">
      <c r="A1538" s="25"/>
      <c r="B1538" s="3"/>
    </row>
    <row r="1539" spans="1:2" x14ac:dyDescent="0.25">
      <c r="A1539" s="25"/>
      <c r="B1539" s="3"/>
    </row>
    <row r="1540" spans="1:2" x14ac:dyDescent="0.25">
      <c r="A1540" s="25"/>
      <c r="B1540" s="3"/>
    </row>
    <row r="1541" spans="1:2" x14ac:dyDescent="0.25">
      <c r="A1541" s="25"/>
      <c r="B1541" s="3"/>
    </row>
    <row r="1542" spans="1:2" x14ac:dyDescent="0.25">
      <c r="A1542" s="25"/>
      <c r="B1542" s="3"/>
    </row>
    <row r="1543" spans="1:2" x14ac:dyDescent="0.25">
      <c r="A1543" s="25"/>
      <c r="B1543" s="3"/>
    </row>
    <row r="1544" spans="1:2" x14ac:dyDescent="0.25">
      <c r="A1544" s="25"/>
      <c r="B1544" s="3"/>
    </row>
    <row r="1545" spans="1:2" x14ac:dyDescent="0.25">
      <c r="A1545" s="25"/>
      <c r="B1545" s="3"/>
    </row>
    <row r="1546" spans="1:2" x14ac:dyDescent="0.25">
      <c r="A1546" s="25"/>
      <c r="B1546" s="3"/>
    </row>
    <row r="1547" spans="1:2" x14ac:dyDescent="0.25">
      <c r="A1547" s="25"/>
      <c r="B1547" s="3"/>
    </row>
    <row r="1548" spans="1:2" x14ac:dyDescent="0.25">
      <c r="A1548" s="25"/>
      <c r="B1548" s="3"/>
    </row>
    <row r="1549" spans="1:2" x14ac:dyDescent="0.25">
      <c r="A1549" s="25"/>
      <c r="B1549" s="3"/>
    </row>
    <row r="1550" spans="1:2" x14ac:dyDescent="0.25">
      <c r="A1550" s="25"/>
      <c r="B1550" s="3"/>
    </row>
    <row r="1551" spans="1:2" x14ac:dyDescent="0.25">
      <c r="A1551" s="25"/>
      <c r="B1551" s="3"/>
    </row>
    <row r="1552" spans="1:2" x14ac:dyDescent="0.25">
      <c r="A1552" s="25"/>
      <c r="B1552" s="3"/>
    </row>
    <row r="1553" spans="1:2" x14ac:dyDescent="0.25">
      <c r="A1553" s="25"/>
      <c r="B1553" s="3"/>
    </row>
    <row r="1554" spans="1:2" x14ac:dyDescent="0.25">
      <c r="A1554" s="25"/>
      <c r="B1554" s="3"/>
    </row>
    <row r="1555" spans="1:2" x14ac:dyDescent="0.25">
      <c r="A1555" s="25"/>
      <c r="B1555" s="3"/>
    </row>
    <row r="1556" spans="1:2" x14ac:dyDescent="0.25">
      <c r="A1556" s="25"/>
      <c r="B1556" s="3"/>
    </row>
    <row r="1557" spans="1:2" x14ac:dyDescent="0.25">
      <c r="A1557" s="25"/>
      <c r="B1557" s="3"/>
    </row>
    <row r="1558" spans="1:2" x14ac:dyDescent="0.25">
      <c r="A1558" s="25"/>
      <c r="B1558" s="3"/>
    </row>
    <row r="1559" spans="1:2" x14ac:dyDescent="0.25">
      <c r="A1559" s="25"/>
      <c r="B1559" s="3"/>
    </row>
    <row r="1560" spans="1:2" x14ac:dyDescent="0.25">
      <c r="A1560" s="25"/>
      <c r="B1560" s="3"/>
    </row>
    <row r="1561" spans="1:2" x14ac:dyDescent="0.25">
      <c r="A1561" s="25"/>
      <c r="B1561" s="3"/>
    </row>
    <row r="1562" spans="1:2" x14ac:dyDescent="0.25">
      <c r="A1562" s="25"/>
      <c r="B1562" s="3"/>
    </row>
    <row r="1563" spans="1:2" x14ac:dyDescent="0.25">
      <c r="A1563" s="25"/>
      <c r="B1563" s="3"/>
    </row>
    <row r="1564" spans="1:2" x14ac:dyDescent="0.25">
      <c r="A1564" s="25"/>
      <c r="B1564" s="3"/>
    </row>
    <row r="1565" spans="1:2" x14ac:dyDescent="0.25">
      <c r="A1565" s="25"/>
      <c r="B1565" s="3"/>
    </row>
    <row r="1566" spans="1:2" x14ac:dyDescent="0.25">
      <c r="A1566" s="25"/>
      <c r="B1566" s="3"/>
    </row>
    <row r="1567" spans="1:2" x14ac:dyDescent="0.25">
      <c r="A1567" s="25"/>
      <c r="B1567" s="3"/>
    </row>
    <row r="1568" spans="1:2" x14ac:dyDescent="0.25">
      <c r="A1568" s="25"/>
      <c r="B1568" s="3"/>
    </row>
    <row r="1569" spans="1:2" x14ac:dyDescent="0.25">
      <c r="A1569" s="25"/>
      <c r="B1569" s="3"/>
    </row>
    <row r="1570" spans="1:2" x14ac:dyDescent="0.25">
      <c r="A1570" s="25"/>
      <c r="B1570" s="3"/>
    </row>
    <row r="1571" spans="1:2" x14ac:dyDescent="0.25">
      <c r="A1571" s="25"/>
      <c r="B1571" s="3"/>
    </row>
    <row r="1572" spans="1:2" x14ac:dyDescent="0.25">
      <c r="A1572" s="25"/>
      <c r="B1572" s="3"/>
    </row>
    <row r="1573" spans="1:2" x14ac:dyDescent="0.25">
      <c r="A1573" s="25"/>
      <c r="B1573" s="3"/>
    </row>
    <row r="1574" spans="1:2" x14ac:dyDescent="0.25">
      <c r="A1574" s="25"/>
      <c r="B1574" s="3"/>
    </row>
    <row r="1575" spans="1:2" x14ac:dyDescent="0.25">
      <c r="A1575" s="25"/>
      <c r="B1575" s="3"/>
    </row>
    <row r="1576" spans="1:2" x14ac:dyDescent="0.25">
      <c r="A1576" s="25"/>
      <c r="B1576" s="3"/>
    </row>
    <row r="1577" spans="1:2" x14ac:dyDescent="0.25">
      <c r="A1577" s="25"/>
      <c r="B1577" s="3"/>
    </row>
    <row r="1578" spans="1:2" x14ac:dyDescent="0.25">
      <c r="A1578" s="25"/>
      <c r="B1578" s="3"/>
    </row>
    <row r="1579" spans="1:2" x14ac:dyDescent="0.25">
      <c r="A1579" s="25"/>
      <c r="B1579" s="3"/>
    </row>
    <row r="1580" spans="1:2" x14ac:dyDescent="0.25">
      <c r="A1580" s="25"/>
      <c r="B1580" s="3"/>
    </row>
    <row r="1581" spans="1:2" x14ac:dyDescent="0.25">
      <c r="A1581" s="25"/>
      <c r="B1581" s="3"/>
    </row>
    <row r="1582" spans="1:2" x14ac:dyDescent="0.25">
      <c r="A1582" s="25"/>
      <c r="B1582" s="3"/>
    </row>
    <row r="1583" spans="1:2" x14ac:dyDescent="0.25">
      <c r="A1583" s="25"/>
      <c r="B1583" s="3"/>
    </row>
    <row r="1584" spans="1:2" x14ac:dyDescent="0.25">
      <c r="A1584" s="25"/>
      <c r="B1584" s="3"/>
    </row>
    <row r="1585" spans="1:2" x14ac:dyDescent="0.25">
      <c r="A1585" s="25"/>
      <c r="B1585" s="3"/>
    </row>
    <row r="1586" spans="1:2" x14ac:dyDescent="0.25">
      <c r="A1586" s="25"/>
      <c r="B1586" s="3"/>
    </row>
    <row r="1587" spans="1:2" x14ac:dyDescent="0.25">
      <c r="A1587" s="25"/>
      <c r="B1587" s="3"/>
    </row>
    <row r="1588" spans="1:2" x14ac:dyDescent="0.25">
      <c r="A1588" s="25"/>
      <c r="B1588" s="3"/>
    </row>
    <row r="1589" spans="1:2" x14ac:dyDescent="0.25">
      <c r="A1589" s="25"/>
      <c r="B1589" s="3"/>
    </row>
    <row r="1590" spans="1:2" x14ac:dyDescent="0.25">
      <c r="A1590" s="25"/>
      <c r="B1590" s="3"/>
    </row>
    <row r="1591" spans="1:2" x14ac:dyDescent="0.25">
      <c r="A1591" s="25"/>
      <c r="B1591" s="3"/>
    </row>
    <row r="1592" spans="1:2" x14ac:dyDescent="0.25">
      <c r="A1592" s="25"/>
      <c r="B1592" s="3"/>
    </row>
    <row r="1593" spans="1:2" x14ac:dyDescent="0.25">
      <c r="A1593" s="25"/>
      <c r="B1593" s="3"/>
    </row>
    <row r="1594" spans="1:2" x14ac:dyDescent="0.25">
      <c r="A1594" s="25"/>
      <c r="B1594" s="3"/>
    </row>
    <row r="1595" spans="1:2" x14ac:dyDescent="0.25">
      <c r="A1595" s="25"/>
      <c r="B1595" s="3"/>
    </row>
    <row r="1596" spans="1:2" x14ac:dyDescent="0.25">
      <c r="A1596" s="25"/>
      <c r="B1596" s="3"/>
    </row>
    <row r="1597" spans="1:2" x14ac:dyDescent="0.25">
      <c r="A1597" s="25"/>
      <c r="B1597" s="3"/>
    </row>
    <row r="1598" spans="1:2" x14ac:dyDescent="0.25">
      <c r="A1598" s="25"/>
      <c r="B1598" s="3"/>
    </row>
    <row r="1599" spans="1:2" x14ac:dyDescent="0.25">
      <c r="A1599" s="25"/>
      <c r="B1599" s="3"/>
    </row>
    <row r="1600" spans="1:2" x14ac:dyDescent="0.25">
      <c r="A1600" s="25"/>
      <c r="B1600" s="3"/>
    </row>
    <row r="1601" spans="1:2" x14ac:dyDescent="0.25">
      <c r="A1601" s="25"/>
      <c r="B1601" s="3"/>
    </row>
    <row r="1602" spans="1:2" x14ac:dyDescent="0.25">
      <c r="A1602" s="25"/>
      <c r="B1602" s="3"/>
    </row>
    <row r="1603" spans="1:2" x14ac:dyDescent="0.25">
      <c r="A1603" s="25"/>
      <c r="B1603" s="3"/>
    </row>
    <row r="1604" spans="1:2" x14ac:dyDescent="0.25">
      <c r="A1604" s="25"/>
      <c r="B1604" s="3"/>
    </row>
    <row r="1605" spans="1:2" x14ac:dyDescent="0.25">
      <c r="A1605" s="25"/>
      <c r="B1605" s="3"/>
    </row>
    <row r="1606" spans="1:2" x14ac:dyDescent="0.25">
      <c r="A1606" s="25"/>
      <c r="B1606" s="3"/>
    </row>
    <row r="1607" spans="1:2" x14ac:dyDescent="0.25">
      <c r="A1607" s="25"/>
      <c r="B1607" s="3"/>
    </row>
    <row r="1608" spans="1:2" x14ac:dyDescent="0.25">
      <c r="A1608" s="25"/>
      <c r="B1608" s="3"/>
    </row>
    <row r="1609" spans="1:2" x14ac:dyDescent="0.25">
      <c r="A1609" s="25"/>
      <c r="B1609" s="3"/>
    </row>
    <row r="1610" spans="1:2" x14ac:dyDescent="0.25">
      <c r="A1610" s="25"/>
      <c r="B1610" s="3"/>
    </row>
    <row r="1611" spans="1:2" x14ac:dyDescent="0.25">
      <c r="A1611" s="25"/>
      <c r="B1611" s="3"/>
    </row>
    <row r="1612" spans="1:2" x14ac:dyDescent="0.25">
      <c r="A1612" s="25"/>
      <c r="B1612" s="3"/>
    </row>
    <row r="1613" spans="1:2" x14ac:dyDescent="0.25">
      <c r="A1613" s="25"/>
      <c r="B1613" s="3"/>
    </row>
    <row r="1614" spans="1:2" x14ac:dyDescent="0.25">
      <c r="A1614" s="25"/>
      <c r="B1614" s="3"/>
    </row>
    <row r="1615" spans="1:2" x14ac:dyDescent="0.25">
      <c r="A1615" s="25"/>
      <c r="B1615" s="3"/>
    </row>
    <row r="1616" spans="1:2" x14ac:dyDescent="0.25">
      <c r="A1616" s="25"/>
      <c r="B1616" s="3"/>
    </row>
    <row r="1617" spans="1:2" x14ac:dyDescent="0.25">
      <c r="A1617" s="25"/>
      <c r="B1617" s="3"/>
    </row>
    <row r="1618" spans="1:2" x14ac:dyDescent="0.25">
      <c r="A1618" s="25"/>
      <c r="B1618" s="3"/>
    </row>
    <row r="1619" spans="1:2" x14ac:dyDescent="0.25">
      <c r="A1619" s="25"/>
      <c r="B1619" s="3"/>
    </row>
    <row r="1620" spans="1:2" x14ac:dyDescent="0.25">
      <c r="A1620" s="25"/>
      <c r="B1620" s="3"/>
    </row>
    <row r="1621" spans="1:2" x14ac:dyDescent="0.25">
      <c r="A1621" s="25"/>
      <c r="B1621" s="3"/>
    </row>
    <row r="1622" spans="1:2" x14ac:dyDescent="0.25">
      <c r="A1622" s="25"/>
      <c r="B1622" s="3"/>
    </row>
    <row r="1623" spans="1:2" x14ac:dyDescent="0.25">
      <c r="A1623" s="25"/>
      <c r="B1623" s="3"/>
    </row>
    <row r="1624" spans="1:2" x14ac:dyDescent="0.25">
      <c r="A1624" s="25"/>
      <c r="B1624" s="3"/>
    </row>
    <row r="1625" spans="1:2" x14ac:dyDescent="0.25">
      <c r="A1625" s="25"/>
      <c r="B1625" s="3"/>
    </row>
    <row r="1626" spans="1:2" x14ac:dyDescent="0.25">
      <c r="A1626" s="25"/>
      <c r="B1626" s="3"/>
    </row>
    <row r="1627" spans="1:2" x14ac:dyDescent="0.25">
      <c r="A1627" s="25"/>
      <c r="B1627" s="3"/>
    </row>
    <row r="1628" spans="1:2" x14ac:dyDescent="0.25">
      <c r="A1628" s="25"/>
      <c r="B1628" s="3"/>
    </row>
    <row r="1629" spans="1:2" x14ac:dyDescent="0.25">
      <c r="A1629" s="25"/>
      <c r="B1629" s="3"/>
    </row>
    <row r="1630" spans="1:2" x14ac:dyDescent="0.25">
      <c r="A1630" s="25"/>
      <c r="B1630" s="3"/>
    </row>
    <row r="1631" spans="1:2" x14ac:dyDescent="0.25">
      <c r="A1631" s="25"/>
      <c r="B1631" s="3"/>
    </row>
    <row r="1632" spans="1:2" x14ac:dyDescent="0.25">
      <c r="A1632" s="25"/>
      <c r="B1632" s="3"/>
    </row>
    <row r="1633" spans="1:2" x14ac:dyDescent="0.25">
      <c r="A1633" s="25"/>
      <c r="B1633" s="3"/>
    </row>
    <row r="1634" spans="1:2" x14ac:dyDescent="0.25">
      <c r="A1634" s="25"/>
      <c r="B1634" s="3"/>
    </row>
    <row r="1635" spans="1:2" x14ac:dyDescent="0.25">
      <c r="A1635" s="25"/>
      <c r="B1635" s="3"/>
    </row>
    <row r="1636" spans="1:2" x14ac:dyDescent="0.25">
      <c r="A1636" s="25"/>
      <c r="B1636" s="3"/>
    </row>
    <row r="1637" spans="1:2" x14ac:dyDescent="0.25">
      <c r="A1637" s="25"/>
      <c r="B1637" s="3"/>
    </row>
    <row r="1638" spans="1:2" x14ac:dyDescent="0.25">
      <c r="A1638" s="25"/>
      <c r="B1638" s="3"/>
    </row>
    <row r="1639" spans="1:2" x14ac:dyDescent="0.25">
      <c r="A1639" s="25"/>
      <c r="B1639" s="3"/>
    </row>
    <row r="1640" spans="1:2" x14ac:dyDescent="0.25">
      <c r="A1640" s="25"/>
      <c r="B1640" s="3"/>
    </row>
    <row r="1641" spans="1:2" x14ac:dyDescent="0.25">
      <c r="A1641" s="25"/>
      <c r="B1641" s="3"/>
    </row>
    <row r="1642" spans="1:2" x14ac:dyDescent="0.25">
      <c r="A1642" s="25"/>
      <c r="B1642" s="3"/>
    </row>
    <row r="1643" spans="1:2" x14ac:dyDescent="0.25">
      <c r="A1643" s="25"/>
      <c r="B1643" s="3"/>
    </row>
    <row r="1644" spans="1:2" x14ac:dyDescent="0.25">
      <c r="A1644" s="25"/>
      <c r="B1644" s="3"/>
    </row>
    <row r="1645" spans="1:2" x14ac:dyDescent="0.25">
      <c r="A1645" s="25"/>
      <c r="B1645" s="3"/>
    </row>
    <row r="1646" spans="1:2" x14ac:dyDescent="0.25">
      <c r="A1646" s="25"/>
      <c r="B1646" s="3"/>
    </row>
    <row r="1647" spans="1:2" x14ac:dyDescent="0.25">
      <c r="A1647" s="25"/>
      <c r="B1647" s="3"/>
    </row>
    <row r="1648" spans="1:2" x14ac:dyDescent="0.25">
      <c r="A1648" s="25"/>
      <c r="B1648" s="3"/>
    </row>
    <row r="1649" spans="1:2" x14ac:dyDescent="0.25">
      <c r="A1649" s="25"/>
      <c r="B1649" s="3"/>
    </row>
    <row r="1650" spans="1:2" x14ac:dyDescent="0.25">
      <c r="A1650" s="25"/>
      <c r="B1650" s="3"/>
    </row>
    <row r="1651" spans="1:2" x14ac:dyDescent="0.25">
      <c r="A1651" s="25"/>
      <c r="B1651" s="3"/>
    </row>
    <row r="1652" spans="1:2" x14ac:dyDescent="0.25">
      <c r="A1652" s="25"/>
      <c r="B1652" s="3"/>
    </row>
    <row r="1653" spans="1:2" x14ac:dyDescent="0.25">
      <c r="A1653" s="25"/>
      <c r="B1653" s="3"/>
    </row>
    <row r="1654" spans="1:2" x14ac:dyDescent="0.25">
      <c r="A1654" s="25"/>
      <c r="B1654" s="3"/>
    </row>
    <row r="1655" spans="1:2" x14ac:dyDescent="0.25">
      <c r="A1655" s="25"/>
      <c r="B1655" s="3"/>
    </row>
    <row r="1656" spans="1:2" x14ac:dyDescent="0.25">
      <c r="A1656" s="25"/>
      <c r="B1656" s="3"/>
    </row>
    <row r="1657" spans="1:2" x14ac:dyDescent="0.25">
      <c r="A1657" s="25"/>
      <c r="B1657" s="3"/>
    </row>
    <row r="1658" spans="1:2" x14ac:dyDescent="0.25">
      <c r="A1658" s="25"/>
      <c r="B1658" s="3"/>
    </row>
    <row r="1659" spans="1:2" x14ac:dyDescent="0.25">
      <c r="A1659" s="25"/>
      <c r="B1659" s="3"/>
    </row>
    <row r="1660" spans="1:2" x14ac:dyDescent="0.25">
      <c r="A1660" s="25"/>
      <c r="B1660" s="3"/>
    </row>
    <row r="1661" spans="1:2" x14ac:dyDescent="0.25">
      <c r="A1661" s="25"/>
      <c r="B1661" s="3"/>
    </row>
    <row r="1662" spans="1:2" x14ac:dyDescent="0.25">
      <c r="A1662" s="25"/>
      <c r="B1662" s="3"/>
    </row>
    <row r="1663" spans="1:2" x14ac:dyDescent="0.25">
      <c r="A1663" s="25"/>
      <c r="B1663" s="3"/>
    </row>
    <row r="1664" spans="1:2" x14ac:dyDescent="0.25">
      <c r="A1664" s="25"/>
      <c r="B1664" s="3"/>
    </row>
    <row r="1665" spans="1:2" x14ac:dyDescent="0.25">
      <c r="A1665" s="25"/>
      <c r="B1665" s="3"/>
    </row>
    <row r="1666" spans="1:2" x14ac:dyDescent="0.25">
      <c r="A1666" s="25"/>
      <c r="B1666" s="3"/>
    </row>
    <row r="1667" spans="1:2" x14ac:dyDescent="0.25">
      <c r="A1667" s="25"/>
      <c r="B1667" s="3"/>
    </row>
    <row r="1668" spans="1:2" x14ac:dyDescent="0.25">
      <c r="A1668" s="25"/>
      <c r="B1668" s="3"/>
    </row>
    <row r="1669" spans="1:2" x14ac:dyDescent="0.25">
      <c r="A1669" s="25"/>
      <c r="B1669" s="3"/>
    </row>
    <row r="1670" spans="1:2" x14ac:dyDescent="0.25">
      <c r="A1670" s="25"/>
      <c r="B1670" s="3"/>
    </row>
    <row r="1671" spans="1:2" x14ac:dyDescent="0.25">
      <c r="A1671" s="25"/>
      <c r="B1671" s="3"/>
    </row>
    <row r="1672" spans="1:2" x14ac:dyDescent="0.25">
      <c r="A1672" s="25"/>
      <c r="B1672" s="3"/>
    </row>
    <row r="1673" spans="1:2" x14ac:dyDescent="0.25">
      <c r="A1673" s="25"/>
      <c r="B1673" s="3"/>
    </row>
    <row r="1674" spans="1:2" x14ac:dyDescent="0.25">
      <c r="A1674" s="25"/>
      <c r="B1674" s="3"/>
    </row>
    <row r="1675" spans="1:2" x14ac:dyDescent="0.25">
      <c r="A1675" s="25"/>
      <c r="B1675" s="3"/>
    </row>
    <row r="1676" spans="1:2" x14ac:dyDescent="0.25">
      <c r="A1676" s="25"/>
      <c r="B1676" s="3"/>
    </row>
    <row r="1677" spans="1:2" x14ac:dyDescent="0.25">
      <c r="A1677" s="25"/>
      <c r="B1677" s="3"/>
    </row>
    <row r="1678" spans="1:2" x14ac:dyDescent="0.25">
      <c r="A1678" s="25"/>
      <c r="B1678" s="3"/>
    </row>
    <row r="1679" spans="1:2" x14ac:dyDescent="0.25">
      <c r="A1679" s="25"/>
      <c r="B1679" s="3"/>
    </row>
    <row r="1680" spans="1:2" x14ac:dyDescent="0.25">
      <c r="A1680" s="25"/>
      <c r="B1680" s="3"/>
    </row>
    <row r="1681" spans="1:2" x14ac:dyDescent="0.25">
      <c r="A1681" s="25"/>
      <c r="B1681" s="3"/>
    </row>
    <row r="1682" spans="1:2" x14ac:dyDescent="0.25">
      <c r="A1682" s="25"/>
      <c r="B1682" s="3"/>
    </row>
    <row r="1683" spans="1:2" x14ac:dyDescent="0.25">
      <c r="A1683" s="25"/>
      <c r="B1683" s="3"/>
    </row>
    <row r="1684" spans="1:2" x14ac:dyDescent="0.25">
      <c r="A1684" s="25"/>
      <c r="B1684" s="3"/>
    </row>
    <row r="1685" spans="1:2" x14ac:dyDescent="0.25">
      <c r="A1685" s="25"/>
      <c r="B1685" s="3"/>
    </row>
    <row r="1686" spans="1:2" x14ac:dyDescent="0.25">
      <c r="A1686" s="25"/>
      <c r="B1686" s="3"/>
    </row>
    <row r="1687" spans="1:2" x14ac:dyDescent="0.25">
      <c r="A1687" s="25"/>
      <c r="B1687" s="3"/>
    </row>
    <row r="1688" spans="1:2" x14ac:dyDescent="0.25">
      <c r="A1688" s="25"/>
      <c r="B1688" s="3"/>
    </row>
    <row r="1689" spans="1:2" x14ac:dyDescent="0.25">
      <c r="A1689" s="25"/>
      <c r="B1689" s="3"/>
    </row>
    <row r="1690" spans="1:2" x14ac:dyDescent="0.25">
      <c r="A1690" s="25"/>
      <c r="B1690" s="3"/>
    </row>
    <row r="1691" spans="1:2" x14ac:dyDescent="0.25">
      <c r="A1691" s="25"/>
      <c r="B1691" s="3"/>
    </row>
    <row r="1692" spans="1:2" x14ac:dyDescent="0.25">
      <c r="A1692" s="25"/>
      <c r="B1692" s="3"/>
    </row>
    <row r="1693" spans="1:2" x14ac:dyDescent="0.25">
      <c r="A1693" s="25"/>
      <c r="B1693" s="3"/>
    </row>
    <row r="1694" spans="1:2" x14ac:dyDescent="0.25">
      <c r="A1694" s="25"/>
      <c r="B1694" s="3"/>
    </row>
    <row r="1695" spans="1:2" x14ac:dyDescent="0.25">
      <c r="A1695" s="25"/>
      <c r="B1695" s="3"/>
    </row>
    <row r="1696" spans="1:2" x14ac:dyDescent="0.25">
      <c r="A1696" s="25"/>
      <c r="B1696" s="3"/>
    </row>
    <row r="1697" spans="1:2" x14ac:dyDescent="0.25">
      <c r="A1697" s="25"/>
      <c r="B1697" s="3"/>
    </row>
    <row r="1698" spans="1:2" x14ac:dyDescent="0.25">
      <c r="A1698" s="25"/>
      <c r="B1698" s="3"/>
    </row>
    <row r="1699" spans="1:2" x14ac:dyDescent="0.25">
      <c r="A1699" s="25"/>
      <c r="B1699" s="3"/>
    </row>
    <row r="1700" spans="1:2" x14ac:dyDescent="0.25">
      <c r="A1700" s="25"/>
      <c r="B1700" s="3"/>
    </row>
    <row r="1701" spans="1:2" x14ac:dyDescent="0.25">
      <c r="A1701" s="25"/>
      <c r="B1701" s="3"/>
    </row>
    <row r="1702" spans="1:2" x14ac:dyDescent="0.25">
      <c r="A1702" s="25"/>
      <c r="B1702" s="3"/>
    </row>
    <row r="1703" spans="1:2" x14ac:dyDescent="0.25">
      <c r="A1703" s="25"/>
      <c r="B1703" s="3"/>
    </row>
    <row r="1704" spans="1:2" x14ac:dyDescent="0.25">
      <c r="A1704" s="25"/>
      <c r="B1704" s="3"/>
    </row>
    <row r="1705" spans="1:2" x14ac:dyDescent="0.25">
      <c r="A1705" s="25"/>
      <c r="B1705" s="3"/>
    </row>
    <row r="1706" spans="1:2" x14ac:dyDescent="0.25">
      <c r="A1706" s="25"/>
      <c r="B1706" s="3"/>
    </row>
    <row r="1707" spans="1:2" x14ac:dyDescent="0.25">
      <c r="A1707" s="25"/>
      <c r="B1707" s="3"/>
    </row>
    <row r="1708" spans="1:2" x14ac:dyDescent="0.25">
      <c r="A1708" s="25"/>
      <c r="B1708" s="3"/>
    </row>
    <row r="1709" spans="1:2" x14ac:dyDescent="0.25">
      <c r="A1709" s="25"/>
      <c r="B1709" s="3"/>
    </row>
    <row r="1710" spans="1:2" x14ac:dyDescent="0.25">
      <c r="A1710" s="25"/>
      <c r="B1710" s="3"/>
    </row>
    <row r="1711" spans="1:2" x14ac:dyDescent="0.25">
      <c r="A1711" s="25"/>
      <c r="B1711" s="3"/>
    </row>
    <row r="1712" spans="1:2" x14ac:dyDescent="0.25">
      <c r="A1712" s="25"/>
      <c r="B1712" s="3"/>
    </row>
    <row r="1713" spans="1:2" x14ac:dyDescent="0.25">
      <c r="A1713" s="25"/>
      <c r="B1713" s="3"/>
    </row>
    <row r="1714" spans="1:2" x14ac:dyDescent="0.25">
      <c r="A1714" s="25"/>
      <c r="B1714" s="3"/>
    </row>
    <row r="1715" spans="1:2" x14ac:dyDescent="0.25">
      <c r="A1715" s="25"/>
      <c r="B1715" s="3"/>
    </row>
    <row r="1716" spans="1:2" x14ac:dyDescent="0.25">
      <c r="A1716" s="25"/>
      <c r="B1716" s="3"/>
    </row>
    <row r="1717" spans="1:2" x14ac:dyDescent="0.25">
      <c r="A1717" s="25"/>
      <c r="B1717" s="3"/>
    </row>
    <row r="1718" spans="1:2" x14ac:dyDescent="0.25">
      <c r="A1718" s="25"/>
      <c r="B1718" s="3"/>
    </row>
    <row r="1719" spans="1:2" x14ac:dyDescent="0.25">
      <c r="A1719" s="25"/>
      <c r="B1719" s="3"/>
    </row>
    <row r="1720" spans="1:2" x14ac:dyDescent="0.25">
      <c r="A1720" s="25"/>
      <c r="B1720" s="3"/>
    </row>
    <row r="1721" spans="1:2" x14ac:dyDescent="0.25">
      <c r="A1721" s="25"/>
      <c r="B1721" s="3"/>
    </row>
    <row r="1722" spans="1:2" x14ac:dyDescent="0.25">
      <c r="A1722" s="25"/>
      <c r="B1722" s="3"/>
    </row>
    <row r="1723" spans="1:2" x14ac:dyDescent="0.25">
      <c r="A1723" s="25"/>
      <c r="B1723" s="3"/>
    </row>
    <row r="1724" spans="1:2" x14ac:dyDescent="0.25">
      <c r="A1724" s="25"/>
      <c r="B1724" s="3"/>
    </row>
    <row r="1725" spans="1:2" x14ac:dyDescent="0.25">
      <c r="A1725" s="25"/>
      <c r="B1725" s="3"/>
    </row>
    <row r="1726" spans="1:2" x14ac:dyDescent="0.25">
      <c r="A1726" s="25"/>
      <c r="B1726" s="3"/>
    </row>
    <row r="1727" spans="1:2" x14ac:dyDescent="0.25">
      <c r="A1727" s="25"/>
      <c r="B1727" s="3"/>
    </row>
    <row r="1728" spans="1:2" x14ac:dyDescent="0.25">
      <c r="A1728" s="25"/>
      <c r="B1728" s="3"/>
    </row>
    <row r="1729" spans="1:2" x14ac:dyDescent="0.25">
      <c r="A1729" s="25"/>
      <c r="B1729" s="3"/>
    </row>
    <row r="1730" spans="1:2" x14ac:dyDescent="0.25">
      <c r="A1730" s="25"/>
      <c r="B1730" s="3"/>
    </row>
    <row r="1731" spans="1:2" x14ac:dyDescent="0.25">
      <c r="A1731" s="25"/>
      <c r="B1731" s="3"/>
    </row>
    <row r="1732" spans="1:2" x14ac:dyDescent="0.25">
      <c r="A1732" s="25"/>
      <c r="B1732" s="3"/>
    </row>
    <row r="1733" spans="1:2" x14ac:dyDescent="0.25">
      <c r="A1733" s="25"/>
      <c r="B1733" s="3"/>
    </row>
    <row r="1734" spans="1:2" x14ac:dyDescent="0.25">
      <c r="A1734" s="25"/>
      <c r="B1734" s="3"/>
    </row>
    <row r="1735" spans="1:2" x14ac:dyDescent="0.25">
      <c r="A1735" s="25"/>
      <c r="B1735" s="3"/>
    </row>
    <row r="1736" spans="1:2" x14ac:dyDescent="0.25">
      <c r="A1736" s="25"/>
      <c r="B1736" s="3"/>
    </row>
    <row r="1737" spans="1:2" x14ac:dyDescent="0.25">
      <c r="A1737" s="25"/>
      <c r="B1737" s="3"/>
    </row>
    <row r="1738" spans="1:2" x14ac:dyDescent="0.25">
      <c r="A1738" s="25"/>
      <c r="B1738" s="3"/>
    </row>
    <row r="1739" spans="1:2" x14ac:dyDescent="0.25">
      <c r="A1739" s="25"/>
      <c r="B1739" s="3"/>
    </row>
    <row r="1740" spans="1:2" x14ac:dyDescent="0.25">
      <c r="A1740" s="25"/>
      <c r="B1740" s="3"/>
    </row>
    <row r="1741" spans="1:2" x14ac:dyDescent="0.25">
      <c r="A1741" s="25"/>
      <c r="B1741" s="3"/>
    </row>
    <row r="1742" spans="1:2" x14ac:dyDescent="0.25">
      <c r="A1742" s="25"/>
      <c r="B1742" s="3"/>
    </row>
    <row r="1743" spans="1:2" x14ac:dyDescent="0.25">
      <c r="A1743" s="25"/>
      <c r="B1743" s="3"/>
    </row>
    <row r="1744" spans="1:2" x14ac:dyDescent="0.25">
      <c r="A1744" s="25"/>
      <c r="B1744" s="3"/>
    </row>
    <row r="1745" spans="1:2" x14ac:dyDescent="0.25">
      <c r="A1745" s="25"/>
      <c r="B1745" s="3"/>
    </row>
    <row r="1746" spans="1:2" x14ac:dyDescent="0.25">
      <c r="A1746" s="25"/>
      <c r="B1746" s="3"/>
    </row>
    <row r="1747" spans="1:2" x14ac:dyDescent="0.25">
      <c r="A1747" s="25"/>
      <c r="B1747" s="3"/>
    </row>
    <row r="1748" spans="1:2" x14ac:dyDescent="0.25">
      <c r="A1748" s="25"/>
      <c r="B1748" s="3"/>
    </row>
    <row r="1749" spans="1:2" x14ac:dyDescent="0.25">
      <c r="A1749" s="25"/>
      <c r="B1749" s="3"/>
    </row>
    <row r="1750" spans="1:2" x14ac:dyDescent="0.25">
      <c r="A1750" s="25"/>
      <c r="B1750" s="3"/>
    </row>
    <row r="1751" spans="1:2" x14ac:dyDescent="0.25">
      <c r="A1751" s="25"/>
      <c r="B1751" s="3"/>
    </row>
    <row r="1752" spans="1:2" x14ac:dyDescent="0.25">
      <c r="A1752" s="25"/>
      <c r="B1752" s="3"/>
    </row>
    <row r="1753" spans="1:2" x14ac:dyDescent="0.25">
      <c r="A1753" s="25"/>
      <c r="B1753" s="3"/>
    </row>
    <row r="1754" spans="1:2" x14ac:dyDescent="0.25">
      <c r="A1754" s="25"/>
      <c r="B1754" s="3"/>
    </row>
    <row r="1755" spans="1:2" x14ac:dyDescent="0.25">
      <c r="A1755" s="25"/>
      <c r="B1755" s="3"/>
    </row>
    <row r="1756" spans="1:2" x14ac:dyDescent="0.25">
      <c r="A1756" s="25"/>
      <c r="B1756" s="3"/>
    </row>
    <row r="1757" spans="1:2" x14ac:dyDescent="0.25">
      <c r="A1757" s="25"/>
      <c r="B1757" s="3"/>
    </row>
    <row r="1758" spans="1:2" x14ac:dyDescent="0.25">
      <c r="A1758" s="25"/>
      <c r="B1758" s="3"/>
    </row>
    <row r="1759" spans="1:2" x14ac:dyDescent="0.25">
      <c r="A1759" s="25"/>
      <c r="B1759" s="3"/>
    </row>
    <row r="1760" spans="1:2" x14ac:dyDescent="0.25">
      <c r="A1760" s="25"/>
      <c r="B1760" s="3"/>
    </row>
    <row r="1761" spans="1:2" x14ac:dyDescent="0.25">
      <c r="A1761" s="25"/>
      <c r="B1761" s="3"/>
    </row>
    <row r="1762" spans="1:2" x14ac:dyDescent="0.25">
      <c r="A1762" s="25"/>
      <c r="B1762" s="3"/>
    </row>
    <row r="1763" spans="1:2" x14ac:dyDescent="0.25">
      <c r="A1763" s="25"/>
      <c r="B1763" s="3"/>
    </row>
    <row r="1764" spans="1:2" x14ac:dyDescent="0.25">
      <c r="A1764" s="25"/>
      <c r="B1764" s="3"/>
    </row>
    <row r="1765" spans="1:2" x14ac:dyDescent="0.25">
      <c r="A1765" s="25"/>
      <c r="B1765" s="3"/>
    </row>
    <row r="1766" spans="1:2" x14ac:dyDescent="0.25">
      <c r="A1766" s="25"/>
      <c r="B1766" s="3"/>
    </row>
    <row r="1767" spans="1:2" x14ac:dyDescent="0.25">
      <c r="A1767" s="25"/>
      <c r="B1767" s="3"/>
    </row>
    <row r="1768" spans="1:2" x14ac:dyDescent="0.25">
      <c r="A1768" s="25"/>
      <c r="B1768" s="3"/>
    </row>
    <row r="1769" spans="1:2" x14ac:dyDescent="0.25">
      <c r="A1769" s="25"/>
      <c r="B1769" s="3"/>
    </row>
    <row r="1770" spans="1:2" x14ac:dyDescent="0.25">
      <c r="A1770" s="25"/>
      <c r="B1770" s="3"/>
    </row>
    <row r="1771" spans="1:2" x14ac:dyDescent="0.25">
      <c r="A1771" s="25"/>
      <c r="B1771" s="3"/>
    </row>
    <row r="1772" spans="1:2" x14ac:dyDescent="0.25">
      <c r="A1772" s="25"/>
      <c r="B1772" s="3"/>
    </row>
    <row r="1773" spans="1:2" x14ac:dyDescent="0.25">
      <c r="A1773" s="25"/>
      <c r="B1773" s="3"/>
    </row>
    <row r="1774" spans="1:2" x14ac:dyDescent="0.25">
      <c r="A1774" s="25"/>
      <c r="B1774" s="3"/>
    </row>
    <row r="1775" spans="1:2" x14ac:dyDescent="0.25">
      <c r="A1775" s="25"/>
      <c r="B1775" s="3"/>
    </row>
    <row r="1776" spans="1:2" x14ac:dyDescent="0.25">
      <c r="A1776" s="25"/>
      <c r="B1776" s="3"/>
    </row>
    <row r="1777" spans="1:2" x14ac:dyDescent="0.25">
      <c r="A1777" s="25"/>
      <c r="B1777" s="3"/>
    </row>
    <row r="1778" spans="1:2" x14ac:dyDescent="0.25">
      <c r="A1778" s="25"/>
      <c r="B1778" s="3"/>
    </row>
    <row r="1779" spans="1:2" x14ac:dyDescent="0.25">
      <c r="A1779" s="25"/>
      <c r="B1779" s="3"/>
    </row>
    <row r="1780" spans="1:2" x14ac:dyDescent="0.25">
      <c r="A1780" s="25"/>
      <c r="B1780" s="3"/>
    </row>
    <row r="1781" spans="1:2" x14ac:dyDescent="0.25">
      <c r="A1781" s="25"/>
      <c r="B1781" s="3"/>
    </row>
    <row r="1782" spans="1:2" x14ac:dyDescent="0.25">
      <c r="A1782" s="25"/>
      <c r="B1782" s="3"/>
    </row>
    <row r="1783" spans="1:2" x14ac:dyDescent="0.25">
      <c r="A1783" s="25"/>
      <c r="B1783" s="3"/>
    </row>
    <row r="1784" spans="1:2" x14ac:dyDescent="0.25">
      <c r="A1784" s="25"/>
      <c r="B1784" s="3"/>
    </row>
    <row r="1785" spans="1:2" x14ac:dyDescent="0.25">
      <c r="A1785" s="25"/>
      <c r="B1785" s="3"/>
    </row>
    <row r="1786" spans="1:2" x14ac:dyDescent="0.25">
      <c r="A1786" s="25"/>
      <c r="B1786" s="3"/>
    </row>
    <row r="1787" spans="1:2" x14ac:dyDescent="0.25">
      <c r="A1787" s="25"/>
      <c r="B1787" s="3"/>
    </row>
    <row r="1788" spans="1:2" x14ac:dyDescent="0.25">
      <c r="A1788" s="25"/>
      <c r="B1788" s="3"/>
    </row>
    <row r="1789" spans="1:2" x14ac:dyDescent="0.25">
      <c r="A1789" s="25"/>
      <c r="B1789" s="3"/>
    </row>
    <row r="1790" spans="1:2" x14ac:dyDescent="0.25">
      <c r="A1790" s="25"/>
      <c r="B1790" s="3"/>
    </row>
    <row r="1791" spans="1:2" x14ac:dyDescent="0.25">
      <c r="A1791" s="25"/>
      <c r="B1791" s="3"/>
    </row>
    <row r="1792" spans="1:2" x14ac:dyDescent="0.25">
      <c r="A1792" s="25"/>
      <c r="B1792" s="3"/>
    </row>
    <row r="1793" spans="1:2" x14ac:dyDescent="0.25">
      <c r="A1793" s="25"/>
      <c r="B1793" s="3"/>
    </row>
    <row r="1794" spans="1:2" x14ac:dyDescent="0.25">
      <c r="A1794" s="25"/>
      <c r="B1794" s="3"/>
    </row>
    <row r="1795" spans="1:2" x14ac:dyDescent="0.25">
      <c r="A1795" s="25"/>
      <c r="B1795" s="3"/>
    </row>
    <row r="1796" spans="1:2" x14ac:dyDescent="0.25">
      <c r="A1796" s="25"/>
      <c r="B1796" s="3"/>
    </row>
    <row r="1797" spans="1:2" x14ac:dyDescent="0.25">
      <c r="A1797" s="25"/>
      <c r="B1797" s="3"/>
    </row>
    <row r="1798" spans="1:2" x14ac:dyDescent="0.25">
      <c r="A1798" s="25"/>
      <c r="B1798" s="3"/>
    </row>
    <row r="1799" spans="1:2" x14ac:dyDescent="0.25">
      <c r="A1799" s="25"/>
      <c r="B1799" s="3"/>
    </row>
    <row r="1800" spans="1:2" x14ac:dyDescent="0.25">
      <c r="A1800" s="25"/>
      <c r="B1800" s="3"/>
    </row>
    <row r="1801" spans="1:2" x14ac:dyDescent="0.25">
      <c r="A1801" s="25"/>
      <c r="B1801" s="3"/>
    </row>
    <row r="1802" spans="1:2" x14ac:dyDescent="0.25">
      <c r="A1802" s="25"/>
      <c r="B1802" s="3"/>
    </row>
    <row r="1803" spans="1:2" x14ac:dyDescent="0.25">
      <c r="A1803" s="25"/>
      <c r="B1803" s="3"/>
    </row>
    <row r="1804" spans="1:2" x14ac:dyDescent="0.25">
      <c r="A1804" s="25"/>
      <c r="B1804" s="3"/>
    </row>
    <row r="1805" spans="1:2" x14ac:dyDescent="0.25">
      <c r="A1805" s="25"/>
      <c r="B1805" s="3"/>
    </row>
    <row r="1806" spans="1:2" x14ac:dyDescent="0.25">
      <c r="A1806" s="25"/>
      <c r="B1806" s="3"/>
    </row>
    <row r="1807" spans="1:2" x14ac:dyDescent="0.25">
      <c r="A1807" s="25"/>
      <c r="B1807" s="3"/>
    </row>
    <row r="1808" spans="1:2" x14ac:dyDescent="0.25">
      <c r="A1808" s="25"/>
      <c r="B1808" s="3"/>
    </row>
    <row r="1809" spans="1:2" x14ac:dyDescent="0.25">
      <c r="A1809" s="25"/>
      <c r="B1809" s="3"/>
    </row>
    <row r="1810" spans="1:2" x14ac:dyDescent="0.25">
      <c r="A1810" s="25"/>
      <c r="B1810" s="3"/>
    </row>
    <row r="1811" spans="1:2" x14ac:dyDescent="0.25">
      <c r="A1811" s="25"/>
      <c r="B1811" s="3"/>
    </row>
    <row r="1812" spans="1:2" x14ac:dyDescent="0.25">
      <c r="A1812" s="25"/>
      <c r="B1812" s="3"/>
    </row>
    <row r="1813" spans="1:2" x14ac:dyDescent="0.25">
      <c r="A1813" s="25"/>
      <c r="B1813" s="3"/>
    </row>
    <row r="1814" spans="1:2" x14ac:dyDescent="0.25">
      <c r="A1814" s="25"/>
      <c r="B1814" s="3"/>
    </row>
    <row r="1815" spans="1:2" x14ac:dyDescent="0.25">
      <c r="A1815" s="25"/>
      <c r="B1815" s="3"/>
    </row>
    <row r="1816" spans="1:2" x14ac:dyDescent="0.25">
      <c r="A1816" s="25"/>
      <c r="B1816" s="3"/>
    </row>
    <row r="1817" spans="1:2" x14ac:dyDescent="0.25">
      <c r="A1817" s="25"/>
      <c r="B1817" s="3"/>
    </row>
    <row r="1818" spans="1:2" x14ac:dyDescent="0.25">
      <c r="A1818" s="25"/>
      <c r="B1818" s="3"/>
    </row>
    <row r="1819" spans="1:2" x14ac:dyDescent="0.25">
      <c r="A1819" s="25"/>
      <c r="B1819" s="3"/>
    </row>
    <row r="1820" spans="1:2" x14ac:dyDescent="0.25">
      <c r="A1820" s="25"/>
      <c r="B1820" s="3"/>
    </row>
    <row r="1821" spans="1:2" x14ac:dyDescent="0.25">
      <c r="A1821" s="25"/>
      <c r="B1821" s="3"/>
    </row>
    <row r="1822" spans="1:2" x14ac:dyDescent="0.25">
      <c r="A1822" s="25"/>
      <c r="B1822" s="3"/>
    </row>
    <row r="1823" spans="1:2" x14ac:dyDescent="0.25">
      <c r="A1823" s="25"/>
      <c r="B1823" s="3"/>
    </row>
    <row r="1824" spans="1:2" x14ac:dyDescent="0.25">
      <c r="A1824" s="25"/>
      <c r="B1824" s="3"/>
    </row>
    <row r="1825" spans="1:2" x14ac:dyDescent="0.25">
      <c r="A1825" s="25"/>
      <c r="B1825" s="3"/>
    </row>
    <row r="1826" spans="1:2" x14ac:dyDescent="0.25">
      <c r="A1826" s="25"/>
      <c r="B1826" s="3"/>
    </row>
    <row r="1827" spans="1:2" x14ac:dyDescent="0.25">
      <c r="A1827" s="25"/>
      <c r="B1827" s="3"/>
    </row>
    <row r="1828" spans="1:2" x14ac:dyDescent="0.25">
      <c r="A1828" s="25"/>
      <c r="B1828" s="3"/>
    </row>
    <row r="1829" spans="1:2" x14ac:dyDescent="0.25">
      <c r="A1829" s="25"/>
      <c r="B1829" s="3"/>
    </row>
    <row r="1830" spans="1:2" x14ac:dyDescent="0.25">
      <c r="A1830" s="25"/>
      <c r="B1830" s="3"/>
    </row>
    <row r="1831" spans="1:2" x14ac:dyDescent="0.25">
      <c r="A1831" s="25"/>
      <c r="B1831" s="3"/>
    </row>
    <row r="1832" spans="1:2" x14ac:dyDescent="0.25">
      <c r="A1832" s="25"/>
      <c r="B1832" s="3"/>
    </row>
    <row r="1833" spans="1:2" x14ac:dyDescent="0.25">
      <c r="A1833" s="25"/>
      <c r="B1833" s="3"/>
    </row>
    <row r="1834" spans="1:2" x14ac:dyDescent="0.25">
      <c r="A1834" s="25"/>
      <c r="B1834" s="3"/>
    </row>
    <row r="1835" spans="1:2" x14ac:dyDescent="0.25">
      <c r="A1835" s="25"/>
      <c r="B1835" s="3"/>
    </row>
    <row r="1836" spans="1:2" x14ac:dyDescent="0.25">
      <c r="A1836" s="25"/>
      <c r="B1836" s="3"/>
    </row>
    <row r="1837" spans="1:2" x14ac:dyDescent="0.25">
      <c r="A1837" s="25"/>
      <c r="B1837" s="3"/>
    </row>
    <row r="1838" spans="1:2" x14ac:dyDescent="0.25">
      <c r="A1838" s="25"/>
      <c r="B1838" s="3"/>
    </row>
    <row r="1839" spans="1:2" x14ac:dyDescent="0.25">
      <c r="A1839" s="25"/>
      <c r="B1839" s="3"/>
    </row>
    <row r="1840" spans="1:2" x14ac:dyDescent="0.25">
      <c r="A1840" s="25"/>
      <c r="B1840" s="3"/>
    </row>
    <row r="1841" spans="1:2" x14ac:dyDescent="0.25">
      <c r="A1841" s="25"/>
      <c r="B1841" s="3"/>
    </row>
    <row r="1842" spans="1:2" x14ac:dyDescent="0.25">
      <c r="A1842" s="25"/>
      <c r="B1842" s="3"/>
    </row>
    <row r="1843" spans="1:2" x14ac:dyDescent="0.25">
      <c r="A1843" s="25"/>
      <c r="B1843" s="3"/>
    </row>
    <row r="1844" spans="1:2" x14ac:dyDescent="0.25">
      <c r="A1844" s="25"/>
      <c r="B1844" s="3"/>
    </row>
    <row r="1845" spans="1:2" x14ac:dyDescent="0.25">
      <c r="A1845" s="25"/>
      <c r="B1845" s="3"/>
    </row>
    <row r="1846" spans="1:2" x14ac:dyDescent="0.25">
      <c r="A1846" s="25"/>
      <c r="B1846" s="3"/>
    </row>
    <row r="1847" spans="1:2" x14ac:dyDescent="0.25">
      <c r="A1847" s="25"/>
      <c r="B1847" s="3"/>
    </row>
    <row r="1848" spans="1:2" x14ac:dyDescent="0.25">
      <c r="A1848" s="25"/>
      <c r="B1848" s="3"/>
    </row>
    <row r="1849" spans="1:2" x14ac:dyDescent="0.25">
      <c r="A1849" s="25"/>
      <c r="B1849" s="3"/>
    </row>
    <row r="1850" spans="1:2" x14ac:dyDescent="0.25">
      <c r="A1850" s="25"/>
      <c r="B1850" s="3"/>
    </row>
    <row r="1851" spans="1:2" x14ac:dyDescent="0.25">
      <c r="A1851" s="25"/>
      <c r="B1851" s="3"/>
    </row>
    <row r="1852" spans="1:2" x14ac:dyDescent="0.25">
      <c r="A1852" s="25"/>
      <c r="B1852" s="3"/>
    </row>
    <row r="1853" spans="1:2" x14ac:dyDescent="0.25">
      <c r="A1853" s="25"/>
      <c r="B1853" s="3"/>
    </row>
    <row r="1854" spans="1:2" x14ac:dyDescent="0.25">
      <c r="A1854" s="25"/>
      <c r="B1854" s="3"/>
    </row>
    <row r="1855" spans="1:2" x14ac:dyDescent="0.25">
      <c r="A1855" s="25"/>
      <c r="B1855" s="3"/>
    </row>
    <row r="1856" spans="1:2" x14ac:dyDescent="0.25">
      <c r="A1856" s="25"/>
      <c r="B1856" s="3"/>
    </row>
    <row r="1857" spans="1:2" x14ac:dyDescent="0.25">
      <c r="A1857" s="25"/>
      <c r="B1857" s="3"/>
    </row>
    <row r="1858" spans="1:2" x14ac:dyDescent="0.25">
      <c r="A1858" s="25"/>
      <c r="B1858" s="3"/>
    </row>
    <row r="1859" spans="1:2" x14ac:dyDescent="0.25">
      <c r="A1859" s="25"/>
      <c r="B1859" s="3"/>
    </row>
    <row r="1860" spans="1:2" x14ac:dyDescent="0.25">
      <c r="A1860" s="25"/>
      <c r="B1860" s="3"/>
    </row>
    <row r="1861" spans="1:2" x14ac:dyDescent="0.25">
      <c r="A1861" s="25"/>
      <c r="B1861" s="3"/>
    </row>
    <row r="1862" spans="1:2" x14ac:dyDescent="0.25">
      <c r="A1862" s="25"/>
      <c r="B1862" s="3"/>
    </row>
    <row r="1863" spans="1:2" x14ac:dyDescent="0.25">
      <c r="A1863" s="25"/>
      <c r="B1863" s="3"/>
    </row>
    <row r="1864" spans="1:2" x14ac:dyDescent="0.25">
      <c r="A1864" s="25"/>
      <c r="B1864" s="3"/>
    </row>
    <row r="1865" spans="1:2" x14ac:dyDescent="0.25">
      <c r="A1865" s="25"/>
      <c r="B1865" s="3"/>
    </row>
    <row r="1866" spans="1:2" x14ac:dyDescent="0.25">
      <c r="A1866" s="25"/>
      <c r="B1866" s="3"/>
    </row>
    <row r="1867" spans="1:2" x14ac:dyDescent="0.25">
      <c r="A1867" s="25"/>
      <c r="B1867" s="3"/>
    </row>
    <row r="1868" spans="1:2" x14ac:dyDescent="0.25">
      <c r="A1868" s="25"/>
      <c r="B1868" s="3"/>
    </row>
    <row r="1869" spans="1:2" x14ac:dyDescent="0.25">
      <c r="A1869" s="25"/>
      <c r="B1869" s="3"/>
    </row>
    <row r="1870" spans="1:2" x14ac:dyDescent="0.25">
      <c r="A1870" s="25"/>
      <c r="B1870" s="3"/>
    </row>
    <row r="1871" spans="1:2" x14ac:dyDescent="0.25">
      <c r="A1871" s="25"/>
      <c r="B1871" s="3"/>
    </row>
    <row r="1872" spans="1:2" x14ac:dyDescent="0.25">
      <c r="A1872" s="25"/>
      <c r="B1872" s="3"/>
    </row>
    <row r="1873" spans="1:2" x14ac:dyDescent="0.25">
      <c r="A1873" s="25"/>
      <c r="B1873" s="3"/>
    </row>
    <row r="1874" spans="1:2" x14ac:dyDescent="0.25">
      <c r="A1874" s="25"/>
      <c r="B1874" s="3"/>
    </row>
    <row r="1875" spans="1:2" x14ac:dyDescent="0.25">
      <c r="A1875" s="25"/>
      <c r="B1875" s="3"/>
    </row>
    <row r="1876" spans="1:2" x14ac:dyDescent="0.25">
      <c r="A1876" s="25"/>
      <c r="B1876" s="3"/>
    </row>
    <row r="1877" spans="1:2" x14ac:dyDescent="0.25">
      <c r="A1877" s="25"/>
      <c r="B1877" s="3"/>
    </row>
    <row r="1878" spans="1:2" x14ac:dyDescent="0.25">
      <c r="A1878" s="25"/>
      <c r="B1878" s="3"/>
    </row>
    <row r="1879" spans="1:2" x14ac:dyDescent="0.25">
      <c r="A1879" s="25"/>
      <c r="B1879" s="3"/>
    </row>
    <row r="1880" spans="1:2" x14ac:dyDescent="0.25">
      <c r="A1880" s="25"/>
      <c r="B1880" s="3"/>
    </row>
    <row r="1881" spans="1:2" x14ac:dyDescent="0.25">
      <c r="A1881" s="25"/>
      <c r="B1881" s="3"/>
    </row>
    <row r="1882" spans="1:2" x14ac:dyDescent="0.25">
      <c r="A1882" s="25"/>
      <c r="B1882" s="3"/>
    </row>
    <row r="1883" spans="1:2" x14ac:dyDescent="0.25">
      <c r="A1883" s="25"/>
      <c r="B1883" s="3"/>
    </row>
    <row r="1884" spans="1:2" x14ac:dyDescent="0.25">
      <c r="A1884" s="25"/>
      <c r="B1884" s="3"/>
    </row>
    <row r="1885" spans="1:2" x14ac:dyDescent="0.25">
      <c r="A1885" s="25"/>
      <c r="B1885" s="3"/>
    </row>
    <row r="1886" spans="1:2" x14ac:dyDescent="0.25">
      <c r="A1886" s="25"/>
      <c r="B1886" s="3"/>
    </row>
    <row r="1887" spans="1:2" x14ac:dyDescent="0.25">
      <c r="A1887" s="25"/>
      <c r="B1887" s="3"/>
    </row>
    <row r="1888" spans="1:2" x14ac:dyDescent="0.25">
      <c r="A1888" s="25"/>
      <c r="B1888" s="3"/>
    </row>
    <row r="1889" spans="1:2" x14ac:dyDescent="0.25">
      <c r="A1889" s="25"/>
      <c r="B1889" s="3"/>
    </row>
    <row r="1890" spans="1:2" x14ac:dyDescent="0.25">
      <c r="A1890" s="25"/>
      <c r="B1890" s="3"/>
    </row>
    <row r="1891" spans="1:2" x14ac:dyDescent="0.25">
      <c r="A1891" s="25"/>
      <c r="B1891" s="3"/>
    </row>
    <row r="1892" spans="1:2" x14ac:dyDescent="0.25">
      <c r="A1892" s="25"/>
      <c r="B1892" s="3"/>
    </row>
    <row r="1893" spans="1:2" x14ac:dyDescent="0.25">
      <c r="A1893" s="25"/>
      <c r="B1893" s="3"/>
    </row>
    <row r="1894" spans="1:2" x14ac:dyDescent="0.25">
      <c r="A1894" s="25"/>
      <c r="B1894" s="3"/>
    </row>
    <row r="1895" spans="1:2" x14ac:dyDescent="0.25">
      <c r="A1895" s="25"/>
      <c r="B1895" s="3"/>
    </row>
    <row r="1896" spans="1:2" x14ac:dyDescent="0.25">
      <c r="A1896" s="25"/>
      <c r="B1896" s="3"/>
    </row>
    <row r="1897" spans="1:2" x14ac:dyDescent="0.25">
      <c r="A1897" s="25"/>
      <c r="B1897" s="3"/>
    </row>
    <row r="1898" spans="1:2" x14ac:dyDescent="0.25">
      <c r="A1898" s="25"/>
      <c r="B1898" s="3"/>
    </row>
    <row r="1899" spans="1:2" x14ac:dyDescent="0.25">
      <c r="A1899" s="25"/>
      <c r="B1899" s="3"/>
    </row>
    <row r="1900" spans="1:2" x14ac:dyDescent="0.25">
      <c r="A1900" s="25"/>
      <c r="B1900" s="3"/>
    </row>
    <row r="1901" spans="1:2" x14ac:dyDescent="0.25">
      <c r="A1901" s="25"/>
      <c r="B1901" s="3"/>
    </row>
    <row r="1902" spans="1:2" x14ac:dyDescent="0.25">
      <c r="A1902" s="25"/>
      <c r="B1902" s="3"/>
    </row>
    <row r="1903" spans="1:2" x14ac:dyDescent="0.25">
      <c r="A1903" s="25"/>
      <c r="B1903" s="3"/>
    </row>
    <row r="1904" spans="1:2" x14ac:dyDescent="0.25">
      <c r="A1904" s="25"/>
      <c r="B1904" s="3"/>
    </row>
    <row r="1905" spans="1:2" x14ac:dyDescent="0.25">
      <c r="A1905" s="25"/>
      <c r="B1905" s="3"/>
    </row>
    <row r="1906" spans="1:2" x14ac:dyDescent="0.25">
      <c r="A1906" s="25"/>
      <c r="B1906" s="3"/>
    </row>
    <row r="1907" spans="1:2" x14ac:dyDescent="0.25">
      <c r="A1907" s="25"/>
      <c r="B1907" s="3"/>
    </row>
    <row r="1908" spans="1:2" x14ac:dyDescent="0.25">
      <c r="A1908" s="25"/>
      <c r="B1908" s="3"/>
    </row>
    <row r="1909" spans="1:2" x14ac:dyDescent="0.25">
      <c r="A1909" s="25"/>
      <c r="B1909" s="3"/>
    </row>
    <row r="1910" spans="1:2" x14ac:dyDescent="0.25">
      <c r="A1910" s="25"/>
      <c r="B1910" s="3"/>
    </row>
    <row r="1911" spans="1:2" x14ac:dyDescent="0.25">
      <c r="A1911" s="25"/>
      <c r="B1911" s="3"/>
    </row>
    <row r="1912" spans="1:2" x14ac:dyDescent="0.25">
      <c r="A1912" s="25"/>
      <c r="B1912" s="3"/>
    </row>
    <row r="1913" spans="1:2" x14ac:dyDescent="0.25">
      <c r="A1913" s="25"/>
      <c r="B1913" s="3"/>
    </row>
    <row r="1914" spans="1:2" x14ac:dyDescent="0.25">
      <c r="A1914" s="25"/>
      <c r="B1914" s="3"/>
    </row>
    <row r="1915" spans="1:2" x14ac:dyDescent="0.25">
      <c r="A1915" s="25"/>
      <c r="B1915" s="3"/>
    </row>
    <row r="1916" spans="1:2" x14ac:dyDescent="0.25">
      <c r="A1916" s="25"/>
      <c r="B1916" s="3"/>
    </row>
    <row r="1917" spans="1:2" x14ac:dyDescent="0.25">
      <c r="A1917" s="25"/>
      <c r="B1917" s="3"/>
    </row>
    <row r="1918" spans="1:2" x14ac:dyDescent="0.25">
      <c r="A1918" s="25"/>
      <c r="B1918" s="3"/>
    </row>
    <row r="1919" spans="1:2" x14ac:dyDescent="0.25">
      <c r="A1919" s="25"/>
      <c r="B1919" s="3"/>
    </row>
    <row r="1920" spans="1:2" x14ac:dyDescent="0.25">
      <c r="A1920" s="25"/>
      <c r="B1920" s="3"/>
    </row>
    <row r="1921" spans="1:2" x14ac:dyDescent="0.25">
      <c r="A1921" s="25"/>
      <c r="B1921" s="3"/>
    </row>
    <row r="1922" spans="1:2" x14ac:dyDescent="0.25">
      <c r="A1922" s="25"/>
      <c r="B1922" s="3"/>
    </row>
    <row r="1923" spans="1:2" x14ac:dyDescent="0.25">
      <c r="A1923" s="25"/>
      <c r="B1923" s="3"/>
    </row>
    <row r="1924" spans="1:2" x14ac:dyDescent="0.25">
      <c r="A1924" s="25"/>
      <c r="B1924" s="3"/>
    </row>
    <row r="1925" spans="1:2" x14ac:dyDescent="0.25">
      <c r="A1925" s="25"/>
      <c r="B1925" s="3"/>
    </row>
    <row r="1926" spans="1:2" x14ac:dyDescent="0.25">
      <c r="A1926" s="25"/>
      <c r="B1926" s="3"/>
    </row>
    <row r="1927" spans="1:2" x14ac:dyDescent="0.25">
      <c r="A1927" s="25"/>
      <c r="B1927" s="3"/>
    </row>
    <row r="1928" spans="1:2" x14ac:dyDescent="0.25">
      <c r="A1928" s="25"/>
      <c r="B1928" s="3"/>
    </row>
    <row r="1929" spans="1:2" x14ac:dyDescent="0.25">
      <c r="A1929" s="25"/>
      <c r="B1929" s="3"/>
    </row>
    <row r="1930" spans="1:2" x14ac:dyDescent="0.25">
      <c r="A1930" s="25"/>
      <c r="B1930" s="3"/>
    </row>
    <row r="1931" spans="1:2" x14ac:dyDescent="0.25">
      <c r="A1931" s="25"/>
      <c r="B1931" s="3"/>
    </row>
    <row r="1932" spans="1:2" x14ac:dyDescent="0.25">
      <c r="A1932" s="25"/>
      <c r="B1932" s="3"/>
    </row>
    <row r="1933" spans="1:2" x14ac:dyDescent="0.25">
      <c r="A1933" s="25"/>
      <c r="B1933" s="3"/>
    </row>
    <row r="1934" spans="1:2" x14ac:dyDescent="0.25">
      <c r="A1934" s="25"/>
      <c r="B1934" s="3"/>
    </row>
    <row r="1935" spans="1:2" x14ac:dyDescent="0.25">
      <c r="A1935" s="25"/>
      <c r="B1935" s="3"/>
    </row>
    <row r="1936" spans="1:2" x14ac:dyDescent="0.25">
      <c r="A1936" s="25"/>
      <c r="B1936" s="3"/>
    </row>
    <row r="1937" spans="1:2" x14ac:dyDescent="0.25">
      <c r="A1937" s="25"/>
      <c r="B1937" s="3"/>
    </row>
    <row r="1938" spans="1:2" x14ac:dyDescent="0.25">
      <c r="A1938" s="25"/>
      <c r="B1938" s="3"/>
    </row>
    <row r="1939" spans="1:2" x14ac:dyDescent="0.25">
      <c r="A1939" s="25"/>
      <c r="B1939" s="3"/>
    </row>
    <row r="1940" spans="1:2" x14ac:dyDescent="0.25">
      <c r="A1940" s="25"/>
      <c r="B1940" s="3"/>
    </row>
    <row r="1941" spans="1:2" x14ac:dyDescent="0.25">
      <c r="A1941" s="25"/>
      <c r="B1941" s="3"/>
    </row>
    <row r="1942" spans="1:2" x14ac:dyDescent="0.25">
      <c r="A1942" s="25"/>
      <c r="B1942" s="3"/>
    </row>
    <row r="1943" spans="1:2" x14ac:dyDescent="0.25">
      <c r="A1943" s="25"/>
      <c r="B1943" s="3"/>
    </row>
    <row r="1944" spans="1:2" x14ac:dyDescent="0.25">
      <c r="A1944" s="25"/>
      <c r="B1944" s="3"/>
    </row>
    <row r="1945" spans="1:2" x14ac:dyDescent="0.25">
      <c r="A1945" s="25"/>
      <c r="B1945" s="3"/>
    </row>
    <row r="1946" spans="1:2" x14ac:dyDescent="0.25">
      <c r="A1946" s="25"/>
      <c r="B1946" s="3"/>
    </row>
    <row r="1947" spans="1:2" x14ac:dyDescent="0.25">
      <c r="A1947" s="25"/>
      <c r="B1947" s="3"/>
    </row>
    <row r="1948" spans="1:2" x14ac:dyDescent="0.25">
      <c r="A1948" s="25"/>
      <c r="B1948" s="3"/>
    </row>
    <row r="1949" spans="1:2" x14ac:dyDescent="0.25">
      <c r="A1949" s="25"/>
      <c r="B1949" s="3"/>
    </row>
    <row r="1950" spans="1:2" x14ac:dyDescent="0.25">
      <c r="A1950" s="25"/>
      <c r="B1950" s="3"/>
    </row>
    <row r="1951" spans="1:2" x14ac:dyDescent="0.25">
      <c r="A1951" s="25"/>
      <c r="B1951" s="3"/>
    </row>
    <row r="1952" spans="1:2" x14ac:dyDescent="0.25">
      <c r="A1952" s="25"/>
      <c r="B1952" s="3"/>
    </row>
    <row r="1953" spans="1:2" x14ac:dyDescent="0.25">
      <c r="A1953" s="25"/>
      <c r="B1953" s="3"/>
    </row>
    <row r="1954" spans="1:2" x14ac:dyDescent="0.25">
      <c r="A1954" s="25"/>
      <c r="B1954" s="3"/>
    </row>
    <row r="1955" spans="1:2" x14ac:dyDescent="0.25">
      <c r="A1955" s="25"/>
      <c r="B1955" s="3"/>
    </row>
    <row r="1956" spans="1:2" x14ac:dyDescent="0.25">
      <c r="A1956" s="25"/>
      <c r="B1956" s="3"/>
    </row>
    <row r="1957" spans="1:2" x14ac:dyDescent="0.25">
      <c r="A1957" s="25"/>
      <c r="B1957" s="3"/>
    </row>
    <row r="1958" spans="1:2" x14ac:dyDescent="0.25">
      <c r="A1958" s="25"/>
      <c r="B1958" s="3"/>
    </row>
    <row r="1959" spans="1:2" x14ac:dyDescent="0.25">
      <c r="A1959" s="25"/>
      <c r="B1959" s="3"/>
    </row>
    <row r="1960" spans="1:2" x14ac:dyDescent="0.25">
      <c r="A1960" s="25"/>
      <c r="B1960" s="3"/>
    </row>
    <row r="1961" spans="1:2" x14ac:dyDescent="0.25">
      <c r="A1961" s="25"/>
      <c r="B1961" s="3"/>
    </row>
    <row r="1962" spans="1:2" x14ac:dyDescent="0.25">
      <c r="A1962" s="25"/>
      <c r="B1962" s="3"/>
    </row>
    <row r="1963" spans="1:2" x14ac:dyDescent="0.25">
      <c r="A1963" s="25"/>
      <c r="B1963" s="3"/>
    </row>
    <row r="1964" spans="1:2" x14ac:dyDescent="0.25">
      <c r="A1964" s="25"/>
      <c r="B1964" s="3"/>
    </row>
    <row r="1965" spans="1:2" x14ac:dyDescent="0.25">
      <c r="A1965" s="25"/>
      <c r="B1965" s="3"/>
    </row>
    <row r="1966" spans="1:2" x14ac:dyDescent="0.25">
      <c r="A1966" s="25"/>
      <c r="B1966" s="3"/>
    </row>
    <row r="1967" spans="1:2" x14ac:dyDescent="0.25">
      <c r="A1967" s="25"/>
      <c r="B1967" s="3"/>
    </row>
    <row r="1968" spans="1:2" x14ac:dyDescent="0.25">
      <c r="A1968" s="25"/>
      <c r="B1968" s="3"/>
    </row>
    <row r="1969" spans="1:2" x14ac:dyDescent="0.25">
      <c r="A1969" s="25"/>
      <c r="B1969" s="3"/>
    </row>
    <row r="1970" spans="1:2" x14ac:dyDescent="0.25">
      <c r="A1970" s="25"/>
      <c r="B1970" s="3"/>
    </row>
    <row r="1971" spans="1:2" x14ac:dyDescent="0.25">
      <c r="A1971" s="25"/>
      <c r="B1971" s="3"/>
    </row>
    <row r="1972" spans="1:2" x14ac:dyDescent="0.25">
      <c r="A1972" s="25"/>
      <c r="B1972" s="3"/>
    </row>
    <row r="1973" spans="1:2" x14ac:dyDescent="0.25">
      <c r="A1973" s="25"/>
      <c r="B1973" s="3"/>
    </row>
    <row r="1974" spans="1:2" x14ac:dyDescent="0.25">
      <c r="A1974" s="25"/>
      <c r="B1974" s="3"/>
    </row>
    <row r="1975" spans="1:2" x14ac:dyDescent="0.25">
      <c r="A1975" s="25"/>
      <c r="B1975" s="3"/>
    </row>
    <row r="1976" spans="1:2" x14ac:dyDescent="0.25">
      <c r="A1976" s="25"/>
      <c r="B1976" s="3"/>
    </row>
    <row r="1977" spans="1:2" x14ac:dyDescent="0.25">
      <c r="A1977" s="25"/>
      <c r="B1977" s="3"/>
    </row>
    <row r="1978" spans="1:2" x14ac:dyDescent="0.25">
      <c r="A1978" s="25"/>
      <c r="B1978" s="3"/>
    </row>
    <row r="1979" spans="1:2" x14ac:dyDescent="0.25">
      <c r="A1979" s="25"/>
      <c r="B1979" s="3"/>
    </row>
    <row r="1980" spans="1:2" x14ac:dyDescent="0.25">
      <c r="A1980" s="25"/>
      <c r="B1980" s="3"/>
    </row>
    <row r="1981" spans="1:2" x14ac:dyDescent="0.25">
      <c r="A1981" s="25"/>
      <c r="B1981" s="3"/>
    </row>
    <row r="1982" spans="1:2" x14ac:dyDescent="0.25">
      <c r="A1982" s="25"/>
      <c r="B1982" s="3"/>
    </row>
    <row r="1983" spans="1:2" x14ac:dyDescent="0.25">
      <c r="A1983" s="25"/>
      <c r="B1983" s="3"/>
    </row>
    <row r="1984" spans="1:2" x14ac:dyDescent="0.25">
      <c r="A1984" s="25"/>
      <c r="B1984" s="3"/>
    </row>
    <row r="1985" spans="1:2" x14ac:dyDescent="0.25">
      <c r="A1985" s="25"/>
      <c r="B1985" s="3"/>
    </row>
    <row r="1986" spans="1:2" x14ac:dyDescent="0.25">
      <c r="A1986" s="25"/>
      <c r="B1986" s="3"/>
    </row>
    <row r="1987" spans="1:2" x14ac:dyDescent="0.25">
      <c r="A1987" s="25"/>
      <c r="B1987" s="3"/>
    </row>
    <row r="1988" spans="1:2" x14ac:dyDescent="0.25">
      <c r="A1988" s="25"/>
      <c r="B1988" s="3"/>
    </row>
    <row r="1989" spans="1:2" x14ac:dyDescent="0.25">
      <c r="A1989" s="25"/>
      <c r="B1989" s="3"/>
    </row>
    <row r="1990" spans="1:2" x14ac:dyDescent="0.25">
      <c r="A1990" s="25"/>
      <c r="B1990" s="3"/>
    </row>
    <row r="1991" spans="1:2" x14ac:dyDescent="0.25">
      <c r="A1991" s="25"/>
      <c r="B1991" s="3"/>
    </row>
    <row r="1992" spans="1:2" x14ac:dyDescent="0.25">
      <c r="A1992" s="25"/>
      <c r="B1992" s="3"/>
    </row>
    <row r="1993" spans="1:2" x14ac:dyDescent="0.25">
      <c r="A1993" s="25"/>
      <c r="B1993" s="3"/>
    </row>
    <row r="1994" spans="1:2" x14ac:dyDescent="0.25">
      <c r="A1994" s="25"/>
      <c r="B1994" s="3"/>
    </row>
    <row r="1995" spans="1:2" x14ac:dyDescent="0.25">
      <c r="A1995" s="25"/>
      <c r="B1995" s="3"/>
    </row>
    <row r="1996" spans="1:2" x14ac:dyDescent="0.25">
      <c r="A1996" s="25"/>
      <c r="B1996" s="3"/>
    </row>
    <row r="1997" spans="1:2" x14ac:dyDescent="0.25">
      <c r="A1997" s="25"/>
      <c r="B1997" s="3"/>
    </row>
    <row r="1998" spans="1:2" x14ac:dyDescent="0.25">
      <c r="A1998" s="25"/>
      <c r="B1998" s="3"/>
    </row>
    <row r="1999" spans="1:2" x14ac:dyDescent="0.25">
      <c r="A1999" s="25"/>
      <c r="B1999" s="3"/>
    </row>
    <row r="2000" spans="1:2" x14ac:dyDescent="0.25">
      <c r="A2000" s="25"/>
      <c r="B2000" s="3"/>
    </row>
    <row r="2001" spans="1:2" x14ac:dyDescent="0.25">
      <c r="A2001" s="25"/>
      <c r="B2001" s="3"/>
    </row>
    <row r="2002" spans="1:2" x14ac:dyDescent="0.25">
      <c r="A2002" s="25"/>
      <c r="B2002" s="3"/>
    </row>
    <row r="2003" spans="1:2" x14ac:dyDescent="0.25">
      <c r="A2003" s="25"/>
      <c r="B2003" s="3"/>
    </row>
    <row r="2004" spans="1:2" x14ac:dyDescent="0.25">
      <c r="A2004" s="25"/>
      <c r="B2004" s="3"/>
    </row>
    <row r="2005" spans="1:2" x14ac:dyDescent="0.25">
      <c r="A2005" s="25"/>
      <c r="B2005" s="3"/>
    </row>
    <row r="2006" spans="1:2" x14ac:dyDescent="0.25">
      <c r="A2006" s="25"/>
      <c r="B2006" s="3"/>
    </row>
    <row r="2007" spans="1:2" x14ac:dyDescent="0.25">
      <c r="A2007" s="25"/>
      <c r="B2007" s="3"/>
    </row>
    <row r="2008" spans="1:2" x14ac:dyDescent="0.25">
      <c r="A2008" s="25"/>
      <c r="B2008" s="3"/>
    </row>
    <row r="2009" spans="1:2" x14ac:dyDescent="0.25">
      <c r="A2009" s="25"/>
      <c r="B2009" s="3"/>
    </row>
    <row r="2010" spans="1:2" x14ac:dyDescent="0.25">
      <c r="A2010" s="25"/>
      <c r="B2010" s="3"/>
    </row>
    <row r="2011" spans="1:2" x14ac:dyDescent="0.25">
      <c r="A2011" s="25"/>
      <c r="B2011" s="3"/>
    </row>
    <row r="2012" spans="1:2" x14ac:dyDescent="0.25">
      <c r="A2012" s="25"/>
      <c r="B2012" s="3"/>
    </row>
    <row r="2013" spans="1:2" x14ac:dyDescent="0.25">
      <c r="A2013" s="25"/>
      <c r="B2013" s="3"/>
    </row>
    <row r="2014" spans="1:2" x14ac:dyDescent="0.25">
      <c r="A2014" s="25"/>
      <c r="B2014" s="3"/>
    </row>
    <row r="2015" spans="1:2" x14ac:dyDescent="0.25">
      <c r="A2015" s="25"/>
      <c r="B2015" s="3"/>
    </row>
    <row r="2016" spans="1:2" x14ac:dyDescent="0.25">
      <c r="A2016" s="25"/>
      <c r="B2016" s="3"/>
    </row>
    <row r="2017" spans="1:2" x14ac:dyDescent="0.25">
      <c r="A2017" s="25"/>
      <c r="B2017" s="3"/>
    </row>
    <row r="2018" spans="1:2" x14ac:dyDescent="0.25">
      <c r="A2018" s="25"/>
      <c r="B2018" s="3"/>
    </row>
    <row r="2019" spans="1:2" x14ac:dyDescent="0.25">
      <c r="A2019" s="25"/>
      <c r="B2019" s="3"/>
    </row>
    <row r="2020" spans="1:2" x14ac:dyDescent="0.25">
      <c r="A2020" s="25"/>
      <c r="B2020" s="3"/>
    </row>
    <row r="2021" spans="1:2" x14ac:dyDescent="0.25">
      <c r="A2021" s="25"/>
      <c r="B2021" s="3"/>
    </row>
    <row r="2022" spans="1:2" x14ac:dyDescent="0.25">
      <c r="A2022" s="25"/>
      <c r="B2022" s="3"/>
    </row>
    <row r="2023" spans="1:2" x14ac:dyDescent="0.25">
      <c r="A2023" s="25"/>
      <c r="B2023" s="3"/>
    </row>
    <row r="2024" spans="1:2" x14ac:dyDescent="0.25">
      <c r="A2024" s="25"/>
      <c r="B2024" s="3"/>
    </row>
    <row r="2025" spans="1:2" x14ac:dyDescent="0.25">
      <c r="A2025" s="25"/>
      <c r="B2025" s="3"/>
    </row>
    <row r="2026" spans="1:2" x14ac:dyDescent="0.25">
      <c r="A2026" s="25"/>
      <c r="B2026" s="3"/>
    </row>
    <row r="2027" spans="1:2" x14ac:dyDescent="0.25">
      <c r="A2027" s="25"/>
      <c r="B2027" s="3"/>
    </row>
    <row r="2028" spans="1:2" x14ac:dyDescent="0.25">
      <c r="A2028" s="25"/>
      <c r="B2028" s="3"/>
    </row>
    <row r="2029" spans="1:2" x14ac:dyDescent="0.25">
      <c r="A2029" s="25"/>
      <c r="B2029" s="3"/>
    </row>
    <row r="2030" spans="1:2" x14ac:dyDescent="0.25">
      <c r="A2030" s="25"/>
      <c r="B2030" s="3"/>
    </row>
    <row r="2031" spans="1:2" x14ac:dyDescent="0.25">
      <c r="A2031" s="25"/>
      <c r="B2031" s="3"/>
    </row>
    <row r="2032" spans="1:2" x14ac:dyDescent="0.25">
      <c r="A2032" s="25"/>
      <c r="B2032" s="3"/>
    </row>
    <row r="2033" spans="1:2" x14ac:dyDescent="0.25">
      <c r="A2033" s="25"/>
      <c r="B2033" s="3"/>
    </row>
    <row r="2034" spans="1:2" x14ac:dyDescent="0.25">
      <c r="A2034" s="25"/>
      <c r="B2034" s="3"/>
    </row>
    <row r="2035" spans="1:2" x14ac:dyDescent="0.25">
      <c r="A2035" s="25"/>
      <c r="B2035" s="3"/>
    </row>
    <row r="2036" spans="1:2" x14ac:dyDescent="0.25">
      <c r="A2036" s="25"/>
      <c r="B2036" s="3"/>
    </row>
    <row r="2037" spans="1:2" x14ac:dyDescent="0.25">
      <c r="A2037" s="25"/>
      <c r="B2037" s="3"/>
    </row>
    <row r="2038" spans="1:2" x14ac:dyDescent="0.25">
      <c r="A2038" s="25"/>
      <c r="B2038" s="3"/>
    </row>
    <row r="2039" spans="1:2" x14ac:dyDescent="0.25">
      <c r="A2039" s="25"/>
      <c r="B2039" s="3"/>
    </row>
    <row r="2040" spans="1:2" x14ac:dyDescent="0.25">
      <c r="A2040" s="25"/>
      <c r="B2040" s="3"/>
    </row>
    <row r="2041" spans="1:2" x14ac:dyDescent="0.25">
      <c r="A2041" s="25"/>
      <c r="B2041" s="3"/>
    </row>
    <row r="2042" spans="1:2" x14ac:dyDescent="0.25">
      <c r="A2042" s="25"/>
      <c r="B2042" s="3"/>
    </row>
    <row r="2043" spans="1:2" x14ac:dyDescent="0.25">
      <c r="A2043" s="25"/>
      <c r="B2043" s="3"/>
    </row>
    <row r="2044" spans="1:2" x14ac:dyDescent="0.25">
      <c r="A2044" s="25"/>
      <c r="B2044" s="3"/>
    </row>
    <row r="2045" spans="1:2" x14ac:dyDescent="0.25">
      <c r="A2045" s="25"/>
      <c r="B2045" s="3"/>
    </row>
    <row r="2046" spans="1:2" x14ac:dyDescent="0.25">
      <c r="A2046" s="25"/>
      <c r="B2046" s="3"/>
    </row>
    <row r="2047" spans="1:2" x14ac:dyDescent="0.25">
      <c r="A2047" s="25"/>
      <c r="B2047" s="3"/>
    </row>
    <row r="2048" spans="1:2" x14ac:dyDescent="0.25">
      <c r="A2048" s="25"/>
      <c r="B2048" s="3"/>
    </row>
    <row r="2049" spans="1:2" x14ac:dyDescent="0.25">
      <c r="A2049" s="25"/>
      <c r="B2049" s="3"/>
    </row>
    <row r="2050" spans="1:2" x14ac:dyDescent="0.25">
      <c r="A2050" s="25"/>
      <c r="B2050" s="3"/>
    </row>
    <row r="2051" spans="1:2" x14ac:dyDescent="0.25">
      <c r="A2051" s="25"/>
      <c r="B2051" s="3"/>
    </row>
    <row r="2052" spans="1:2" x14ac:dyDescent="0.25">
      <c r="A2052" s="25"/>
      <c r="B2052" s="3"/>
    </row>
    <row r="2053" spans="1:2" x14ac:dyDescent="0.25">
      <c r="A2053" s="25"/>
      <c r="B2053" s="3"/>
    </row>
    <row r="2054" spans="1:2" x14ac:dyDescent="0.25">
      <c r="A2054" s="25"/>
      <c r="B2054" s="3"/>
    </row>
    <row r="2055" spans="1:2" x14ac:dyDescent="0.25">
      <c r="A2055" s="25"/>
      <c r="B2055" s="3"/>
    </row>
    <row r="2056" spans="1:2" x14ac:dyDescent="0.25">
      <c r="A2056" s="25"/>
      <c r="B2056" s="3"/>
    </row>
    <row r="2057" spans="1:2" x14ac:dyDescent="0.25">
      <c r="A2057" s="25"/>
      <c r="B2057" s="3"/>
    </row>
    <row r="2058" spans="1:2" x14ac:dyDescent="0.25">
      <c r="A2058" s="25"/>
      <c r="B2058" s="3"/>
    </row>
    <row r="2059" spans="1:2" x14ac:dyDescent="0.25">
      <c r="A2059" s="25"/>
      <c r="B2059" s="3"/>
    </row>
    <row r="2060" spans="1:2" x14ac:dyDescent="0.25">
      <c r="A2060" s="25"/>
      <c r="B2060" s="3"/>
    </row>
    <row r="2061" spans="1:2" x14ac:dyDescent="0.25">
      <c r="A2061" s="25"/>
      <c r="B2061" s="3"/>
    </row>
    <row r="2062" spans="1:2" x14ac:dyDescent="0.25">
      <c r="A2062" s="25"/>
      <c r="B2062" s="3"/>
    </row>
    <row r="2063" spans="1:2" x14ac:dyDescent="0.25">
      <c r="A2063" s="25"/>
      <c r="B2063" s="3"/>
    </row>
    <row r="2064" spans="1:2" x14ac:dyDescent="0.25">
      <c r="A2064" s="25"/>
      <c r="B2064" s="3"/>
    </row>
    <row r="2065" spans="1:2" x14ac:dyDescent="0.25">
      <c r="A2065" s="25"/>
      <c r="B2065" s="3"/>
    </row>
    <row r="2066" spans="1:2" x14ac:dyDescent="0.25">
      <c r="A2066" s="25"/>
      <c r="B2066" s="3"/>
    </row>
    <row r="2067" spans="1:2" x14ac:dyDescent="0.25">
      <c r="A2067" s="25"/>
      <c r="B2067" s="3"/>
    </row>
    <row r="2068" spans="1:2" x14ac:dyDescent="0.25">
      <c r="A2068" s="25"/>
      <c r="B2068" s="3"/>
    </row>
    <row r="2069" spans="1:2" x14ac:dyDescent="0.25">
      <c r="A2069" s="25"/>
      <c r="B2069" s="3"/>
    </row>
    <row r="2070" spans="1:2" x14ac:dyDescent="0.25">
      <c r="A2070" s="25"/>
      <c r="B2070" s="3"/>
    </row>
    <row r="2071" spans="1:2" x14ac:dyDescent="0.25">
      <c r="A2071" s="25"/>
      <c r="B2071" s="3"/>
    </row>
    <row r="2072" spans="1:2" x14ac:dyDescent="0.25">
      <c r="A2072" s="25"/>
      <c r="B2072" s="3"/>
    </row>
    <row r="2073" spans="1:2" x14ac:dyDescent="0.25">
      <c r="A2073" s="25"/>
      <c r="B2073" s="3"/>
    </row>
    <row r="2074" spans="1:2" x14ac:dyDescent="0.25">
      <c r="A2074" s="25"/>
      <c r="B2074" s="3"/>
    </row>
    <row r="2075" spans="1:2" x14ac:dyDescent="0.25">
      <c r="A2075" s="25"/>
      <c r="B2075" s="3"/>
    </row>
    <row r="2076" spans="1:2" x14ac:dyDescent="0.25">
      <c r="A2076" s="25"/>
      <c r="B2076" s="3"/>
    </row>
    <row r="2077" spans="1:2" x14ac:dyDescent="0.25">
      <c r="A2077" s="25"/>
      <c r="B2077" s="3"/>
    </row>
    <row r="2078" spans="1:2" x14ac:dyDescent="0.25">
      <c r="A2078" s="25"/>
      <c r="B2078" s="3"/>
    </row>
    <row r="2079" spans="1:2" x14ac:dyDescent="0.25">
      <c r="A2079" s="25"/>
      <c r="B2079" s="3"/>
    </row>
    <row r="2080" spans="1:2" x14ac:dyDescent="0.25">
      <c r="A2080" s="25"/>
      <c r="B2080" s="3"/>
    </row>
    <row r="2081" spans="1:2" x14ac:dyDescent="0.25">
      <c r="A2081" s="25"/>
      <c r="B2081" s="3"/>
    </row>
    <row r="2082" spans="1:2" x14ac:dyDescent="0.25">
      <c r="A2082" s="25"/>
      <c r="B2082" s="3"/>
    </row>
    <row r="2083" spans="1:2" x14ac:dyDescent="0.25">
      <c r="A2083" s="25"/>
      <c r="B2083" s="3"/>
    </row>
    <row r="2084" spans="1:2" x14ac:dyDescent="0.25">
      <c r="A2084" s="25"/>
      <c r="B2084" s="3"/>
    </row>
    <row r="2085" spans="1:2" x14ac:dyDescent="0.25">
      <c r="A2085" s="25"/>
      <c r="B2085" s="3"/>
    </row>
    <row r="2086" spans="1:2" x14ac:dyDescent="0.25">
      <c r="A2086" s="25"/>
      <c r="B2086" s="3"/>
    </row>
    <row r="2087" spans="1:2" x14ac:dyDescent="0.25">
      <c r="A2087" s="25"/>
      <c r="B2087" s="3"/>
    </row>
    <row r="2088" spans="1:2" x14ac:dyDescent="0.25">
      <c r="A2088" s="25"/>
      <c r="B2088" s="3"/>
    </row>
    <row r="2089" spans="1:2" x14ac:dyDescent="0.25">
      <c r="A2089" s="25"/>
      <c r="B2089" s="3"/>
    </row>
    <row r="2090" spans="1:2" x14ac:dyDescent="0.25">
      <c r="A2090" s="25"/>
      <c r="B2090" s="3"/>
    </row>
    <row r="2091" spans="1:2" x14ac:dyDescent="0.25">
      <c r="A2091" s="25"/>
      <c r="B2091" s="3"/>
    </row>
    <row r="2092" spans="1:2" x14ac:dyDescent="0.25">
      <c r="A2092" s="25"/>
      <c r="B2092" s="3"/>
    </row>
    <row r="2093" spans="1:2" x14ac:dyDescent="0.25">
      <c r="A2093" s="25"/>
      <c r="B2093" s="3"/>
    </row>
    <row r="2094" spans="1:2" x14ac:dyDescent="0.25">
      <c r="A2094" s="25"/>
      <c r="B2094" s="3"/>
    </row>
    <row r="2095" spans="1:2" x14ac:dyDescent="0.25">
      <c r="A2095" s="25"/>
      <c r="B2095" s="3"/>
    </row>
    <row r="2096" spans="1:2" x14ac:dyDescent="0.25">
      <c r="A2096" s="25"/>
      <c r="B2096" s="3"/>
    </row>
    <row r="2097" spans="1:2" x14ac:dyDescent="0.25">
      <c r="A2097" s="25"/>
      <c r="B2097" s="3"/>
    </row>
    <row r="2098" spans="1:2" x14ac:dyDescent="0.25">
      <c r="A2098" s="25"/>
      <c r="B2098" s="3"/>
    </row>
    <row r="2099" spans="1:2" x14ac:dyDescent="0.25">
      <c r="A2099" s="25"/>
      <c r="B2099" s="3"/>
    </row>
    <row r="2100" spans="1:2" x14ac:dyDescent="0.25">
      <c r="A2100" s="25"/>
      <c r="B2100" s="3"/>
    </row>
    <row r="2101" spans="1:2" x14ac:dyDescent="0.25">
      <c r="A2101" s="25"/>
      <c r="B2101" s="3"/>
    </row>
    <row r="2102" spans="1:2" x14ac:dyDescent="0.25">
      <c r="A2102" s="25"/>
      <c r="B2102" s="3"/>
    </row>
    <row r="2103" spans="1:2" x14ac:dyDescent="0.25">
      <c r="A2103" s="25"/>
      <c r="B2103" s="3"/>
    </row>
    <row r="2104" spans="1:2" x14ac:dyDescent="0.25">
      <c r="A2104" s="25"/>
      <c r="B2104" s="3"/>
    </row>
    <row r="2105" spans="1:2" x14ac:dyDescent="0.25">
      <c r="A2105" s="25"/>
      <c r="B2105" s="3"/>
    </row>
    <row r="2106" spans="1:2" x14ac:dyDescent="0.25">
      <c r="A2106" s="25"/>
      <c r="B2106" s="3"/>
    </row>
    <row r="2107" spans="1:2" x14ac:dyDescent="0.25">
      <c r="A2107" s="25"/>
      <c r="B2107" s="3"/>
    </row>
    <row r="2108" spans="1:2" x14ac:dyDescent="0.25">
      <c r="A2108" s="25"/>
      <c r="B2108" s="3"/>
    </row>
    <row r="2109" spans="1:2" x14ac:dyDescent="0.25">
      <c r="A2109" s="25"/>
      <c r="B2109" s="3"/>
    </row>
    <row r="2110" spans="1:2" x14ac:dyDescent="0.25">
      <c r="A2110" s="25"/>
      <c r="B2110" s="3"/>
    </row>
    <row r="2111" spans="1:2" x14ac:dyDescent="0.25">
      <c r="A2111" s="25"/>
      <c r="B2111" s="3"/>
    </row>
    <row r="2112" spans="1:2" x14ac:dyDescent="0.25">
      <c r="A2112" s="25"/>
      <c r="B2112" s="3"/>
    </row>
    <row r="2113" spans="1:2" x14ac:dyDescent="0.25">
      <c r="A2113" s="25"/>
      <c r="B2113" s="3"/>
    </row>
    <row r="2114" spans="1:2" x14ac:dyDescent="0.25">
      <c r="A2114" s="25"/>
      <c r="B2114" s="3"/>
    </row>
    <row r="2115" spans="1:2" x14ac:dyDescent="0.25">
      <c r="A2115" s="25"/>
      <c r="B2115" s="3"/>
    </row>
    <row r="2116" spans="1:2" x14ac:dyDescent="0.25">
      <c r="A2116" s="25"/>
      <c r="B2116" s="3"/>
    </row>
    <row r="2117" spans="1:2" x14ac:dyDescent="0.25">
      <c r="A2117" s="25"/>
      <c r="B2117" s="3"/>
    </row>
    <row r="2118" spans="1:2" x14ac:dyDescent="0.25">
      <c r="A2118" s="25"/>
      <c r="B2118" s="3"/>
    </row>
    <row r="2119" spans="1:2" x14ac:dyDescent="0.25">
      <c r="A2119" s="25"/>
      <c r="B2119" s="3"/>
    </row>
    <row r="2120" spans="1:2" x14ac:dyDescent="0.25">
      <c r="A2120" s="25"/>
      <c r="B2120" s="3"/>
    </row>
    <row r="2121" spans="1:2" x14ac:dyDescent="0.25">
      <c r="A2121" s="25"/>
      <c r="B2121" s="3"/>
    </row>
    <row r="2122" spans="1:2" x14ac:dyDescent="0.25">
      <c r="A2122" s="25"/>
      <c r="B2122" s="3"/>
    </row>
    <row r="2123" spans="1:2" x14ac:dyDescent="0.25">
      <c r="A2123" s="25"/>
      <c r="B2123" s="3"/>
    </row>
    <row r="2124" spans="1:2" x14ac:dyDescent="0.25">
      <c r="A2124" s="25"/>
      <c r="B2124" s="3"/>
    </row>
    <row r="2125" spans="1:2" x14ac:dyDescent="0.25">
      <c r="A2125" s="25"/>
      <c r="B2125" s="3"/>
    </row>
    <row r="2126" spans="1:2" x14ac:dyDescent="0.25">
      <c r="A2126" s="25"/>
      <c r="B2126" s="3"/>
    </row>
    <row r="2127" spans="1:2" x14ac:dyDescent="0.25">
      <c r="A2127" s="25"/>
      <c r="B2127" s="3"/>
    </row>
    <row r="2128" spans="1:2" x14ac:dyDescent="0.25">
      <c r="A2128" s="25"/>
      <c r="B2128" s="3"/>
    </row>
    <row r="2129" spans="1:2" x14ac:dyDescent="0.25">
      <c r="A2129" s="25"/>
      <c r="B2129" s="3"/>
    </row>
    <row r="2130" spans="1:2" x14ac:dyDescent="0.25">
      <c r="A2130" s="25"/>
      <c r="B2130" s="3"/>
    </row>
    <row r="2131" spans="1:2" x14ac:dyDescent="0.25">
      <c r="A2131" s="25"/>
      <c r="B2131" s="3"/>
    </row>
    <row r="2132" spans="1:2" x14ac:dyDescent="0.25">
      <c r="A2132" s="25"/>
      <c r="B2132" s="3"/>
    </row>
    <row r="2133" spans="1:2" x14ac:dyDescent="0.25">
      <c r="A2133" s="25"/>
      <c r="B2133" s="3"/>
    </row>
    <row r="2134" spans="1:2" x14ac:dyDescent="0.25">
      <c r="A2134" s="25"/>
      <c r="B2134" s="3"/>
    </row>
    <row r="2135" spans="1:2" x14ac:dyDescent="0.25">
      <c r="A2135" s="25"/>
      <c r="B2135" s="3"/>
    </row>
    <row r="2136" spans="1:2" x14ac:dyDescent="0.25">
      <c r="A2136" s="25"/>
      <c r="B2136" s="3"/>
    </row>
    <row r="2137" spans="1:2" x14ac:dyDescent="0.25">
      <c r="A2137" s="25"/>
      <c r="B2137" s="3"/>
    </row>
    <row r="2138" spans="1:2" x14ac:dyDescent="0.25">
      <c r="A2138" s="25"/>
      <c r="B2138" s="3"/>
    </row>
    <row r="2139" spans="1:2" x14ac:dyDescent="0.25">
      <c r="A2139" s="25"/>
      <c r="B2139" s="3"/>
    </row>
    <row r="2140" spans="1:2" x14ac:dyDescent="0.25">
      <c r="A2140" s="25"/>
      <c r="B2140" s="3"/>
    </row>
    <row r="2141" spans="1:2" x14ac:dyDescent="0.25">
      <c r="A2141" s="25"/>
      <c r="B2141" s="3"/>
    </row>
    <row r="2142" spans="1:2" x14ac:dyDescent="0.25">
      <c r="A2142" s="25"/>
      <c r="B2142" s="3"/>
    </row>
    <row r="2143" spans="1:2" x14ac:dyDescent="0.25">
      <c r="A2143" s="25"/>
      <c r="B2143" s="3"/>
    </row>
    <row r="2144" spans="1:2" x14ac:dyDescent="0.25">
      <c r="A2144" s="25"/>
      <c r="B2144" s="3"/>
    </row>
    <row r="2145" spans="1:2" x14ac:dyDescent="0.25">
      <c r="A2145" s="25"/>
      <c r="B2145" s="3"/>
    </row>
    <row r="2146" spans="1:2" x14ac:dyDescent="0.25">
      <c r="A2146" s="25"/>
      <c r="B2146" s="3"/>
    </row>
    <row r="2147" spans="1:2" x14ac:dyDescent="0.25">
      <c r="A2147" s="25"/>
      <c r="B2147" s="3"/>
    </row>
    <row r="2148" spans="1:2" x14ac:dyDescent="0.25">
      <c r="A2148" s="25"/>
      <c r="B2148" s="3"/>
    </row>
    <row r="2149" spans="1:2" x14ac:dyDescent="0.25">
      <c r="A2149" s="25"/>
      <c r="B2149" s="3"/>
    </row>
    <row r="2150" spans="1:2" x14ac:dyDescent="0.25">
      <c r="A2150" s="25"/>
      <c r="B2150" s="3"/>
    </row>
    <row r="2151" spans="1:2" x14ac:dyDescent="0.25">
      <c r="A2151" s="25"/>
      <c r="B2151" s="3"/>
    </row>
    <row r="2152" spans="1:2" x14ac:dyDescent="0.25">
      <c r="A2152" s="25"/>
      <c r="B2152" s="3"/>
    </row>
    <row r="2153" spans="1:2" x14ac:dyDescent="0.25">
      <c r="A2153" s="25"/>
      <c r="B2153" s="3"/>
    </row>
    <row r="2154" spans="1:2" x14ac:dyDescent="0.25">
      <c r="A2154" s="25"/>
      <c r="B2154" s="3"/>
    </row>
    <row r="2155" spans="1:2" x14ac:dyDescent="0.25">
      <c r="A2155" s="25"/>
      <c r="B2155" s="3"/>
    </row>
    <row r="2156" spans="1:2" x14ac:dyDescent="0.25">
      <c r="A2156" s="25"/>
      <c r="B2156" s="3"/>
    </row>
    <row r="2157" spans="1:2" x14ac:dyDescent="0.25">
      <c r="A2157" s="25"/>
      <c r="B2157" s="3"/>
    </row>
    <row r="2158" spans="1:2" x14ac:dyDescent="0.25">
      <c r="A2158" s="25"/>
      <c r="B2158" s="3"/>
    </row>
    <row r="2159" spans="1:2" x14ac:dyDescent="0.25">
      <c r="A2159" s="25"/>
      <c r="B2159" s="3"/>
    </row>
    <row r="2160" spans="1:2" x14ac:dyDescent="0.25">
      <c r="A2160" s="25"/>
      <c r="B2160" s="3"/>
    </row>
    <row r="2161" spans="1:2" x14ac:dyDescent="0.25">
      <c r="A2161" s="25"/>
      <c r="B2161" s="3"/>
    </row>
    <row r="2162" spans="1:2" x14ac:dyDescent="0.25">
      <c r="A2162" s="25"/>
      <c r="B2162" s="3"/>
    </row>
    <row r="2163" spans="1:2" x14ac:dyDescent="0.25">
      <c r="A2163" s="25"/>
      <c r="B2163" s="3"/>
    </row>
    <row r="2164" spans="1:2" x14ac:dyDescent="0.25">
      <c r="A2164" s="25"/>
      <c r="B2164" s="3"/>
    </row>
    <row r="2165" spans="1:2" x14ac:dyDescent="0.25">
      <c r="A2165" s="25"/>
      <c r="B2165" s="3"/>
    </row>
    <row r="2166" spans="1:2" x14ac:dyDescent="0.25">
      <c r="A2166" s="25"/>
      <c r="B2166" s="3"/>
    </row>
    <row r="2167" spans="1:2" x14ac:dyDescent="0.25">
      <c r="A2167" s="25"/>
      <c r="B2167" s="3"/>
    </row>
    <row r="2168" spans="1:2" x14ac:dyDescent="0.25">
      <c r="A2168" s="25"/>
      <c r="B2168" s="3"/>
    </row>
    <row r="2169" spans="1:2" x14ac:dyDescent="0.25">
      <c r="A2169" s="25"/>
      <c r="B2169" s="3"/>
    </row>
    <row r="2170" spans="1:2" x14ac:dyDescent="0.25">
      <c r="A2170" s="25"/>
      <c r="B2170" s="3"/>
    </row>
    <row r="2171" spans="1:2" x14ac:dyDescent="0.25">
      <c r="A2171" s="25"/>
      <c r="B2171" s="3"/>
    </row>
    <row r="2172" spans="1:2" x14ac:dyDescent="0.25">
      <c r="A2172" s="25"/>
      <c r="B2172" s="3"/>
    </row>
    <row r="2173" spans="1:2" x14ac:dyDescent="0.25">
      <c r="A2173" s="25"/>
      <c r="B2173" s="3"/>
    </row>
    <row r="2174" spans="1:2" x14ac:dyDescent="0.25">
      <c r="A2174" s="25"/>
      <c r="B2174" s="3"/>
    </row>
    <row r="2175" spans="1:2" x14ac:dyDescent="0.25">
      <c r="A2175" s="25"/>
      <c r="B2175" s="3"/>
    </row>
    <row r="2176" spans="1:2" x14ac:dyDescent="0.25">
      <c r="A2176" s="25"/>
      <c r="B2176" s="3"/>
    </row>
    <row r="2177" spans="1:2" x14ac:dyDescent="0.25">
      <c r="A2177" s="25"/>
      <c r="B2177" s="3"/>
    </row>
    <row r="2178" spans="1:2" x14ac:dyDescent="0.25">
      <c r="A2178" s="25"/>
      <c r="B2178" s="3"/>
    </row>
    <row r="2179" spans="1:2" x14ac:dyDescent="0.25">
      <c r="A2179" s="25"/>
      <c r="B2179" s="3"/>
    </row>
    <row r="2180" spans="1:2" x14ac:dyDescent="0.25">
      <c r="A2180" s="25"/>
      <c r="B2180" s="3"/>
    </row>
    <row r="2181" spans="1:2" x14ac:dyDescent="0.25">
      <c r="A2181" s="25"/>
      <c r="B2181" s="3"/>
    </row>
    <row r="2182" spans="1:2" x14ac:dyDescent="0.25">
      <c r="A2182" s="25"/>
      <c r="B2182" s="3"/>
    </row>
    <row r="2183" spans="1:2" x14ac:dyDescent="0.25">
      <c r="A2183" s="25"/>
      <c r="B2183" s="3"/>
    </row>
    <row r="2184" spans="1:2" x14ac:dyDescent="0.25">
      <c r="A2184" s="25"/>
      <c r="B2184" s="3"/>
    </row>
    <row r="2185" spans="1:2" x14ac:dyDescent="0.25">
      <c r="A2185" s="25"/>
      <c r="B2185" s="3"/>
    </row>
    <row r="2186" spans="1:2" x14ac:dyDescent="0.25">
      <c r="A2186" s="25"/>
      <c r="B2186" s="3"/>
    </row>
    <row r="2187" spans="1:2" x14ac:dyDescent="0.25">
      <c r="A2187" s="25"/>
      <c r="B2187" s="3"/>
    </row>
    <row r="2188" spans="1:2" x14ac:dyDescent="0.25">
      <c r="A2188" s="25"/>
      <c r="B2188" s="3"/>
    </row>
    <row r="2189" spans="1:2" x14ac:dyDescent="0.25">
      <c r="A2189" s="25"/>
      <c r="B2189" s="3"/>
    </row>
    <row r="2190" spans="1:2" x14ac:dyDescent="0.25">
      <c r="A2190" s="25"/>
      <c r="B2190" s="3"/>
    </row>
    <row r="2191" spans="1:2" x14ac:dyDescent="0.25">
      <c r="A2191" s="25"/>
      <c r="B2191" s="3"/>
    </row>
    <row r="2192" spans="1:2" x14ac:dyDescent="0.25">
      <c r="A2192" s="25"/>
      <c r="B2192" s="3"/>
    </row>
    <row r="2193" spans="1:2" x14ac:dyDescent="0.25">
      <c r="A2193" s="25"/>
      <c r="B2193" s="3"/>
    </row>
    <row r="2194" spans="1:2" x14ac:dyDescent="0.25">
      <c r="A2194" s="25"/>
      <c r="B2194" s="3"/>
    </row>
    <row r="2195" spans="1:2" x14ac:dyDescent="0.25">
      <c r="A2195" s="25"/>
      <c r="B2195" s="3"/>
    </row>
    <row r="2196" spans="1:2" x14ac:dyDescent="0.25">
      <c r="A2196" s="25"/>
      <c r="B2196" s="3"/>
    </row>
    <row r="2197" spans="1:2" x14ac:dyDescent="0.25">
      <c r="A2197" s="25"/>
      <c r="B2197" s="3"/>
    </row>
    <row r="2198" spans="1:2" x14ac:dyDescent="0.25">
      <c r="A2198" s="25"/>
      <c r="B2198" s="3"/>
    </row>
    <row r="2199" spans="1:2" x14ac:dyDescent="0.25">
      <c r="A2199" s="25"/>
      <c r="B2199" s="3"/>
    </row>
    <row r="2200" spans="1:2" x14ac:dyDescent="0.25">
      <c r="A2200" s="25"/>
      <c r="B2200" s="3"/>
    </row>
    <row r="2201" spans="1:2" x14ac:dyDescent="0.25">
      <c r="A2201" s="25"/>
      <c r="B2201" s="3"/>
    </row>
    <row r="2202" spans="1:2" x14ac:dyDescent="0.25">
      <c r="A2202" s="25"/>
      <c r="B2202" s="3"/>
    </row>
    <row r="2203" spans="1:2" x14ac:dyDescent="0.25">
      <c r="A2203" s="25"/>
      <c r="B2203" s="3"/>
    </row>
    <row r="2204" spans="1:2" x14ac:dyDescent="0.25">
      <c r="A2204" s="25"/>
      <c r="B2204" s="3"/>
    </row>
    <row r="2205" spans="1:2" x14ac:dyDescent="0.25">
      <c r="A2205" s="25"/>
      <c r="B2205" s="3"/>
    </row>
    <row r="2206" spans="1:2" x14ac:dyDescent="0.25">
      <c r="A2206" s="25"/>
      <c r="B2206" s="3"/>
    </row>
    <row r="2207" spans="1:2" x14ac:dyDescent="0.25">
      <c r="A2207" s="25"/>
      <c r="B2207" s="3"/>
    </row>
    <row r="2208" spans="1:2" x14ac:dyDescent="0.25">
      <c r="A2208" s="25"/>
      <c r="B2208" s="3"/>
    </row>
    <row r="2209" spans="1:2" x14ac:dyDescent="0.25">
      <c r="A2209" s="25"/>
      <c r="B2209" s="3"/>
    </row>
    <row r="2210" spans="1:2" x14ac:dyDescent="0.25">
      <c r="A2210" s="25"/>
      <c r="B2210" s="3"/>
    </row>
    <row r="2211" spans="1:2" x14ac:dyDescent="0.25">
      <c r="A2211" s="25"/>
      <c r="B2211" s="3"/>
    </row>
    <row r="2212" spans="1:2" x14ac:dyDescent="0.25">
      <c r="A2212" s="25"/>
      <c r="B2212" s="3"/>
    </row>
    <row r="2213" spans="1:2" x14ac:dyDescent="0.25">
      <c r="A2213" s="25"/>
      <c r="B2213" s="3"/>
    </row>
    <row r="2214" spans="1:2" x14ac:dyDescent="0.25">
      <c r="A2214" s="25"/>
      <c r="B2214" s="3"/>
    </row>
    <row r="2215" spans="1:2" x14ac:dyDescent="0.25">
      <c r="A2215" s="25"/>
      <c r="B2215" s="3"/>
    </row>
    <row r="2216" spans="1:2" x14ac:dyDescent="0.25">
      <c r="A2216" s="25"/>
      <c r="B2216" s="3"/>
    </row>
    <row r="2217" spans="1:2" x14ac:dyDescent="0.25">
      <c r="A2217" s="25"/>
      <c r="B2217" s="3"/>
    </row>
    <row r="2218" spans="1:2" x14ac:dyDescent="0.25">
      <c r="A2218" s="25"/>
      <c r="B2218" s="3"/>
    </row>
    <row r="2219" spans="1:2" x14ac:dyDescent="0.25">
      <c r="A2219" s="25"/>
      <c r="B2219" s="3"/>
    </row>
    <row r="2220" spans="1:2" x14ac:dyDescent="0.25">
      <c r="A2220" s="25"/>
      <c r="B2220" s="3"/>
    </row>
    <row r="2221" spans="1:2" x14ac:dyDescent="0.25">
      <c r="A2221" s="25"/>
      <c r="B2221" s="3"/>
    </row>
    <row r="2222" spans="1:2" x14ac:dyDescent="0.25">
      <c r="A2222" s="25"/>
      <c r="B2222" s="3"/>
    </row>
    <row r="2223" spans="1:2" x14ac:dyDescent="0.25">
      <c r="A2223" s="25"/>
      <c r="B2223" s="3"/>
    </row>
    <row r="2224" spans="1:2" x14ac:dyDescent="0.25">
      <c r="A2224" s="25"/>
      <c r="B2224" s="3"/>
    </row>
    <row r="2225" spans="1:2" x14ac:dyDescent="0.25">
      <c r="A2225" s="25"/>
      <c r="B2225" s="3"/>
    </row>
    <row r="2226" spans="1:2" x14ac:dyDescent="0.25">
      <c r="A2226" s="25"/>
      <c r="B2226" s="3"/>
    </row>
    <row r="2227" spans="1:2" x14ac:dyDescent="0.25">
      <c r="A2227" s="25"/>
      <c r="B2227" s="3"/>
    </row>
    <row r="2228" spans="1:2" x14ac:dyDescent="0.25">
      <c r="A2228" s="25"/>
      <c r="B2228" s="3"/>
    </row>
    <row r="2229" spans="1:2" x14ac:dyDescent="0.25">
      <c r="A2229" s="25"/>
      <c r="B2229" s="3"/>
    </row>
    <row r="2230" spans="1:2" x14ac:dyDescent="0.25">
      <c r="A2230" s="25"/>
      <c r="B2230" s="3"/>
    </row>
    <row r="2231" spans="1:2" x14ac:dyDescent="0.25">
      <c r="A2231" s="25"/>
      <c r="B2231" s="3"/>
    </row>
    <row r="2232" spans="1:2" x14ac:dyDescent="0.25">
      <c r="A2232" s="25"/>
      <c r="B2232" s="3"/>
    </row>
    <row r="2233" spans="1:2" x14ac:dyDescent="0.25">
      <c r="A2233" s="25"/>
      <c r="B2233" s="3"/>
    </row>
    <row r="2234" spans="1:2" x14ac:dyDescent="0.25">
      <c r="A2234" s="25"/>
      <c r="B2234" s="3"/>
    </row>
    <row r="2235" spans="1:2" x14ac:dyDescent="0.25">
      <c r="A2235" s="25"/>
      <c r="B2235" s="3"/>
    </row>
    <row r="2236" spans="1:2" x14ac:dyDescent="0.25">
      <c r="A2236" s="25"/>
      <c r="B2236" s="3"/>
    </row>
    <row r="2237" spans="1:2" x14ac:dyDescent="0.25">
      <c r="A2237" s="25"/>
      <c r="B2237" s="3"/>
    </row>
    <row r="2238" spans="1:2" x14ac:dyDescent="0.25">
      <c r="A2238" s="25"/>
      <c r="B2238" s="3"/>
    </row>
    <row r="2239" spans="1:2" x14ac:dyDescent="0.25">
      <c r="A2239" s="25"/>
      <c r="B2239" s="3"/>
    </row>
    <row r="2240" spans="1:2" x14ac:dyDescent="0.25">
      <c r="A2240" s="25"/>
      <c r="B2240" s="3"/>
    </row>
    <row r="2241" spans="1:2" x14ac:dyDescent="0.25">
      <c r="A2241" s="25"/>
      <c r="B2241" s="3"/>
    </row>
    <row r="2242" spans="1:2" x14ac:dyDescent="0.25">
      <c r="A2242" s="25"/>
      <c r="B2242" s="3"/>
    </row>
    <row r="2243" spans="1:2" x14ac:dyDescent="0.25">
      <c r="A2243" s="25"/>
      <c r="B2243" s="3"/>
    </row>
    <row r="2244" spans="1:2" x14ac:dyDescent="0.25">
      <c r="A2244" s="25"/>
      <c r="B2244" s="3"/>
    </row>
    <row r="2245" spans="1:2" x14ac:dyDescent="0.25">
      <c r="A2245" s="25"/>
      <c r="B2245" s="3"/>
    </row>
    <row r="2246" spans="1:2" x14ac:dyDescent="0.25">
      <c r="A2246" s="25"/>
      <c r="B2246" s="3"/>
    </row>
    <row r="2247" spans="1:2" x14ac:dyDescent="0.25">
      <c r="A2247" s="25"/>
      <c r="B2247" s="3"/>
    </row>
    <row r="2248" spans="1:2" x14ac:dyDescent="0.25">
      <c r="A2248" s="25"/>
      <c r="B2248" s="3"/>
    </row>
    <row r="2249" spans="1:2" x14ac:dyDescent="0.25">
      <c r="A2249" s="25"/>
      <c r="B2249" s="3"/>
    </row>
    <row r="2250" spans="1:2" x14ac:dyDescent="0.25">
      <c r="A2250" s="25"/>
      <c r="B2250" s="3"/>
    </row>
    <row r="2251" spans="1:2" x14ac:dyDescent="0.25">
      <c r="A2251" s="25"/>
      <c r="B2251" s="3"/>
    </row>
    <row r="2252" spans="1:2" x14ac:dyDescent="0.25">
      <c r="A2252" s="25"/>
      <c r="B2252" s="3"/>
    </row>
    <row r="2253" spans="1:2" x14ac:dyDescent="0.25">
      <c r="A2253" s="25"/>
      <c r="B2253" s="3"/>
    </row>
    <row r="2254" spans="1:2" x14ac:dyDescent="0.25">
      <c r="A2254" s="25"/>
      <c r="B2254" s="3"/>
    </row>
    <row r="2255" spans="1:2" x14ac:dyDescent="0.25">
      <c r="A2255" s="25"/>
      <c r="B2255" s="3"/>
    </row>
    <row r="2256" spans="1:2" x14ac:dyDescent="0.25">
      <c r="A2256" s="25"/>
      <c r="B2256" s="3"/>
    </row>
    <row r="2257" spans="1:2" x14ac:dyDescent="0.25">
      <c r="A2257" s="25"/>
      <c r="B2257" s="3"/>
    </row>
    <row r="2258" spans="1:2" x14ac:dyDescent="0.25">
      <c r="A2258" s="25"/>
      <c r="B2258" s="3"/>
    </row>
    <row r="2259" spans="1:2" x14ac:dyDescent="0.25">
      <c r="A2259" s="25"/>
      <c r="B2259" s="3"/>
    </row>
    <row r="2260" spans="1:2" x14ac:dyDescent="0.25">
      <c r="A2260" s="25"/>
      <c r="B2260" s="3"/>
    </row>
    <row r="2261" spans="1:2" x14ac:dyDescent="0.25">
      <c r="A2261" s="25"/>
      <c r="B2261" s="3"/>
    </row>
    <row r="2262" spans="1:2" x14ac:dyDescent="0.25">
      <c r="A2262" s="25"/>
      <c r="B2262" s="3"/>
    </row>
    <row r="2263" spans="1:2" x14ac:dyDescent="0.25">
      <c r="A2263" s="25"/>
      <c r="B2263" s="3"/>
    </row>
    <row r="2264" spans="1:2" x14ac:dyDescent="0.25">
      <c r="A2264" s="25"/>
      <c r="B2264" s="3"/>
    </row>
    <row r="2265" spans="1:2" x14ac:dyDescent="0.25">
      <c r="A2265" s="25"/>
      <c r="B2265" s="3"/>
    </row>
    <row r="2266" spans="1:2" x14ac:dyDescent="0.25">
      <c r="A2266" s="25"/>
      <c r="B2266" s="3"/>
    </row>
    <row r="2267" spans="1:2" x14ac:dyDescent="0.25">
      <c r="A2267" s="25"/>
      <c r="B2267" s="3"/>
    </row>
    <row r="2268" spans="1:2" x14ac:dyDescent="0.25">
      <c r="A2268" s="25"/>
      <c r="B2268" s="3"/>
    </row>
    <row r="2269" spans="1:2" x14ac:dyDescent="0.25">
      <c r="A2269" s="25"/>
      <c r="B2269" s="3"/>
    </row>
    <row r="2270" spans="1:2" x14ac:dyDescent="0.25">
      <c r="A2270" s="25"/>
      <c r="B2270" s="3"/>
    </row>
    <row r="2271" spans="1:2" x14ac:dyDescent="0.25">
      <c r="A2271" s="25"/>
      <c r="B2271" s="3"/>
    </row>
    <row r="2272" spans="1:2" x14ac:dyDescent="0.25">
      <c r="A2272" s="25"/>
      <c r="B2272" s="3"/>
    </row>
    <row r="2273" spans="1:2" x14ac:dyDescent="0.25">
      <c r="A2273" s="25"/>
      <c r="B2273" s="3"/>
    </row>
    <row r="2274" spans="1:2" x14ac:dyDescent="0.25">
      <c r="A2274" s="25"/>
      <c r="B2274" s="3"/>
    </row>
    <row r="2275" spans="1:2" x14ac:dyDescent="0.25">
      <c r="A2275" s="25"/>
      <c r="B2275" s="3"/>
    </row>
    <row r="2276" spans="1:2" x14ac:dyDescent="0.25">
      <c r="A2276" s="25"/>
      <c r="B2276" s="3"/>
    </row>
    <row r="2277" spans="1:2" x14ac:dyDescent="0.25">
      <c r="A2277" s="25"/>
      <c r="B2277" s="3"/>
    </row>
    <row r="2278" spans="1:2" x14ac:dyDescent="0.25">
      <c r="A2278" s="25"/>
      <c r="B2278" s="3"/>
    </row>
    <row r="2279" spans="1:2" x14ac:dyDescent="0.25">
      <c r="A2279" s="25"/>
      <c r="B2279" s="3"/>
    </row>
    <row r="2280" spans="1:2" x14ac:dyDescent="0.25">
      <c r="A2280" s="25"/>
      <c r="B2280" s="3"/>
    </row>
    <row r="2281" spans="1:2" x14ac:dyDescent="0.25">
      <c r="A2281" s="25"/>
      <c r="B2281" s="3"/>
    </row>
    <row r="2282" spans="1:2" x14ac:dyDescent="0.25">
      <c r="A2282" s="25"/>
      <c r="B2282" s="3"/>
    </row>
    <row r="2283" spans="1:2" x14ac:dyDescent="0.25">
      <c r="A2283" s="25"/>
      <c r="B2283" s="3"/>
    </row>
    <row r="2284" spans="1:2" x14ac:dyDescent="0.25">
      <c r="A2284" s="25"/>
      <c r="B2284" s="3"/>
    </row>
    <row r="2285" spans="1:2" x14ac:dyDescent="0.25">
      <c r="A2285" s="25"/>
      <c r="B2285" s="3"/>
    </row>
    <row r="2286" spans="1:2" x14ac:dyDescent="0.25">
      <c r="A2286" s="25"/>
      <c r="B2286" s="3"/>
    </row>
    <row r="2287" spans="1:2" x14ac:dyDescent="0.25">
      <c r="A2287" s="25"/>
      <c r="B2287" s="3"/>
    </row>
    <row r="2288" spans="1:2" x14ac:dyDescent="0.25">
      <c r="A2288" s="25"/>
      <c r="B2288" s="3"/>
    </row>
    <row r="2289" spans="1:2" x14ac:dyDescent="0.25">
      <c r="A2289" s="25"/>
      <c r="B2289" s="3"/>
    </row>
    <row r="2290" spans="1:2" x14ac:dyDescent="0.25">
      <c r="A2290" s="25"/>
      <c r="B2290" s="3"/>
    </row>
    <row r="2291" spans="1:2" x14ac:dyDescent="0.25">
      <c r="A2291" s="25"/>
      <c r="B2291" s="3"/>
    </row>
    <row r="2292" spans="1:2" x14ac:dyDescent="0.25">
      <c r="A2292" s="25"/>
      <c r="B2292" s="3"/>
    </row>
    <row r="2293" spans="1:2" x14ac:dyDescent="0.25">
      <c r="A2293" s="25"/>
      <c r="B2293" s="3"/>
    </row>
    <row r="2294" spans="1:2" x14ac:dyDescent="0.25">
      <c r="A2294" s="25"/>
      <c r="B2294" s="3"/>
    </row>
    <row r="2295" spans="1:2" x14ac:dyDescent="0.25">
      <c r="A2295" s="25"/>
      <c r="B2295" s="3"/>
    </row>
    <row r="2296" spans="1:2" x14ac:dyDescent="0.25">
      <c r="A2296" s="25"/>
      <c r="B2296" s="3"/>
    </row>
    <row r="2297" spans="1:2" x14ac:dyDescent="0.25">
      <c r="A2297" s="25"/>
      <c r="B2297" s="3"/>
    </row>
    <row r="2298" spans="1:2" x14ac:dyDescent="0.25">
      <c r="A2298" s="25"/>
      <c r="B2298" s="3"/>
    </row>
    <row r="2299" spans="1:2" x14ac:dyDescent="0.25">
      <c r="A2299" s="25"/>
      <c r="B2299" s="3"/>
    </row>
    <row r="2300" spans="1:2" x14ac:dyDescent="0.25">
      <c r="A2300" s="25"/>
      <c r="B2300" s="3"/>
    </row>
    <row r="2301" spans="1:2" x14ac:dyDescent="0.25">
      <c r="A2301" s="25"/>
      <c r="B2301" s="3"/>
    </row>
    <row r="2302" spans="1:2" x14ac:dyDescent="0.25">
      <c r="A2302" s="25"/>
      <c r="B2302" s="3"/>
    </row>
    <row r="2303" spans="1:2" x14ac:dyDescent="0.25">
      <c r="A2303" s="25"/>
      <c r="B2303" s="3"/>
    </row>
    <row r="2304" spans="1:2" x14ac:dyDescent="0.25">
      <c r="A2304" s="25"/>
      <c r="B2304" s="3"/>
    </row>
    <row r="2305" spans="1:2" x14ac:dyDescent="0.25">
      <c r="A2305" s="25"/>
      <c r="B2305" s="3"/>
    </row>
    <row r="2306" spans="1:2" x14ac:dyDescent="0.25">
      <c r="A2306" s="25"/>
      <c r="B2306" s="3"/>
    </row>
    <row r="2307" spans="1:2" x14ac:dyDescent="0.25">
      <c r="A2307" s="25"/>
      <c r="B2307" s="3"/>
    </row>
    <row r="2308" spans="1:2" x14ac:dyDescent="0.25">
      <c r="A2308" s="25"/>
      <c r="B2308" s="3"/>
    </row>
    <row r="2309" spans="1:2" x14ac:dyDescent="0.25">
      <c r="A2309" s="25"/>
      <c r="B2309" s="3"/>
    </row>
    <row r="2310" spans="1:2" x14ac:dyDescent="0.25">
      <c r="A2310" s="25"/>
      <c r="B2310" s="3"/>
    </row>
    <row r="2311" spans="1:2" x14ac:dyDescent="0.25">
      <c r="A2311" s="25"/>
      <c r="B2311" s="3"/>
    </row>
    <row r="2312" spans="1:2" x14ac:dyDescent="0.25">
      <c r="A2312" s="25"/>
      <c r="B2312" s="3"/>
    </row>
    <row r="2313" spans="1:2" x14ac:dyDescent="0.25">
      <c r="A2313" s="25"/>
      <c r="B2313" s="3"/>
    </row>
    <row r="2314" spans="1:2" x14ac:dyDescent="0.25">
      <c r="A2314" s="25"/>
      <c r="B2314" s="3"/>
    </row>
    <row r="2315" spans="1:2" x14ac:dyDescent="0.25">
      <c r="A2315" s="25"/>
      <c r="B2315" s="3"/>
    </row>
    <row r="2316" spans="1:2" x14ac:dyDescent="0.25">
      <c r="A2316" s="25"/>
      <c r="B2316" s="3"/>
    </row>
    <row r="2317" spans="1:2" x14ac:dyDescent="0.25">
      <c r="A2317" s="25"/>
      <c r="B2317" s="3"/>
    </row>
    <row r="2318" spans="1:2" x14ac:dyDescent="0.25">
      <c r="A2318" s="25"/>
      <c r="B2318" s="3"/>
    </row>
    <row r="2319" spans="1:2" x14ac:dyDescent="0.25">
      <c r="A2319" s="25"/>
      <c r="B2319" s="3"/>
    </row>
    <row r="2320" spans="1:2" x14ac:dyDescent="0.25">
      <c r="A2320" s="25"/>
      <c r="B2320" s="3"/>
    </row>
    <row r="2321" spans="1:2" x14ac:dyDescent="0.25">
      <c r="A2321" s="25"/>
      <c r="B2321" s="3"/>
    </row>
    <row r="2322" spans="1:2" x14ac:dyDescent="0.25">
      <c r="A2322" s="25"/>
      <c r="B2322" s="3"/>
    </row>
    <row r="2323" spans="1:2" x14ac:dyDescent="0.25">
      <c r="A2323" s="25"/>
      <c r="B2323" s="3"/>
    </row>
    <row r="2324" spans="1:2" x14ac:dyDescent="0.25">
      <c r="A2324" s="25"/>
      <c r="B2324" s="3"/>
    </row>
    <row r="2325" spans="1:2" x14ac:dyDescent="0.25">
      <c r="A2325" s="25"/>
      <c r="B2325" s="3"/>
    </row>
    <row r="2326" spans="1:2" x14ac:dyDescent="0.25">
      <c r="A2326" s="25"/>
      <c r="B2326" s="3"/>
    </row>
    <row r="2327" spans="1:2" x14ac:dyDescent="0.25">
      <c r="A2327" s="25"/>
      <c r="B2327" s="3"/>
    </row>
    <row r="2328" spans="1:2" x14ac:dyDescent="0.25">
      <c r="A2328" s="25"/>
      <c r="B2328" s="3"/>
    </row>
    <row r="2329" spans="1:2" x14ac:dyDescent="0.25">
      <c r="A2329" s="25"/>
      <c r="B2329" s="3"/>
    </row>
    <row r="2330" spans="1:2" x14ac:dyDescent="0.25">
      <c r="A2330" s="25"/>
      <c r="B2330" s="3"/>
    </row>
    <row r="2331" spans="1:2" x14ac:dyDescent="0.25">
      <c r="A2331" s="25"/>
      <c r="B2331" s="3"/>
    </row>
    <row r="2332" spans="1:2" x14ac:dyDescent="0.25">
      <c r="A2332" s="25"/>
      <c r="B2332" s="3"/>
    </row>
    <row r="2333" spans="1:2" x14ac:dyDescent="0.25">
      <c r="A2333" s="25"/>
      <c r="B2333" s="3"/>
    </row>
    <row r="2334" spans="1:2" x14ac:dyDescent="0.25">
      <c r="A2334" s="25"/>
      <c r="B2334" s="3"/>
    </row>
    <row r="2335" spans="1:2" x14ac:dyDescent="0.25">
      <c r="A2335" s="25"/>
      <c r="B2335" s="3"/>
    </row>
    <row r="2336" spans="1:2" x14ac:dyDescent="0.25">
      <c r="A2336" s="25"/>
      <c r="B2336" s="3"/>
    </row>
    <row r="2337" spans="1:2" x14ac:dyDescent="0.25">
      <c r="A2337" s="25"/>
      <c r="B2337" s="3"/>
    </row>
    <row r="2338" spans="1:2" x14ac:dyDescent="0.25">
      <c r="A2338" s="25"/>
      <c r="B2338" s="3"/>
    </row>
    <row r="2339" spans="1:2" x14ac:dyDescent="0.25">
      <c r="A2339" s="25"/>
      <c r="B2339" s="3"/>
    </row>
    <row r="2340" spans="1:2" x14ac:dyDescent="0.25">
      <c r="A2340" s="25"/>
      <c r="B2340" s="3"/>
    </row>
    <row r="2341" spans="1:2" x14ac:dyDescent="0.25">
      <c r="A2341" s="25"/>
      <c r="B2341" s="3"/>
    </row>
    <row r="2342" spans="1:2" x14ac:dyDescent="0.25">
      <c r="A2342" s="25"/>
      <c r="B2342" s="3"/>
    </row>
    <row r="2343" spans="1:2" x14ac:dyDescent="0.25">
      <c r="A2343" s="25"/>
      <c r="B2343" s="3"/>
    </row>
    <row r="2344" spans="1:2" x14ac:dyDescent="0.25">
      <c r="A2344" s="25"/>
      <c r="B2344" s="3"/>
    </row>
    <row r="2345" spans="1:2" x14ac:dyDescent="0.25">
      <c r="A2345" s="25"/>
      <c r="B2345" s="3"/>
    </row>
    <row r="2346" spans="1:2" x14ac:dyDescent="0.25">
      <c r="A2346" s="25"/>
      <c r="B2346" s="3"/>
    </row>
    <row r="2347" spans="1:2" x14ac:dyDescent="0.25">
      <c r="A2347" s="25"/>
      <c r="B2347" s="3"/>
    </row>
    <row r="2348" spans="1:2" x14ac:dyDescent="0.25">
      <c r="A2348" s="25"/>
      <c r="B2348" s="3"/>
    </row>
    <row r="2349" spans="1:2" x14ac:dyDescent="0.25">
      <c r="A2349" s="25"/>
      <c r="B2349" s="3"/>
    </row>
    <row r="2350" spans="1:2" x14ac:dyDescent="0.25">
      <c r="A2350" s="25"/>
      <c r="B2350" s="3"/>
    </row>
    <row r="2351" spans="1:2" x14ac:dyDescent="0.25">
      <c r="A2351" s="25"/>
      <c r="B2351" s="3"/>
    </row>
    <row r="2352" spans="1:2" x14ac:dyDescent="0.25">
      <c r="A2352" s="25"/>
      <c r="B2352" s="3"/>
    </row>
    <row r="2353" spans="1:2" x14ac:dyDescent="0.25">
      <c r="A2353" s="25"/>
      <c r="B2353" s="3"/>
    </row>
    <row r="2354" spans="1:2" x14ac:dyDescent="0.25">
      <c r="A2354" s="25"/>
      <c r="B2354" s="3"/>
    </row>
    <row r="2355" spans="1:2" x14ac:dyDescent="0.25">
      <c r="A2355" s="25"/>
      <c r="B2355" s="3"/>
    </row>
    <row r="2356" spans="1:2" x14ac:dyDescent="0.25">
      <c r="A2356" s="25"/>
      <c r="B2356" s="3"/>
    </row>
    <row r="2357" spans="1:2" x14ac:dyDescent="0.25">
      <c r="A2357" s="25"/>
      <c r="B2357" s="3"/>
    </row>
    <row r="2358" spans="1:2" x14ac:dyDescent="0.25">
      <c r="A2358" s="25"/>
      <c r="B2358" s="3"/>
    </row>
    <row r="2359" spans="1:2" x14ac:dyDescent="0.25">
      <c r="A2359" s="25"/>
      <c r="B2359" s="3"/>
    </row>
    <row r="2360" spans="1:2" x14ac:dyDescent="0.25">
      <c r="A2360" s="25"/>
      <c r="B2360" s="3"/>
    </row>
    <row r="2361" spans="1:2" x14ac:dyDescent="0.25">
      <c r="A2361" s="25"/>
      <c r="B2361" s="3"/>
    </row>
    <row r="2362" spans="1:2" x14ac:dyDescent="0.25">
      <c r="A2362" s="25"/>
      <c r="B2362" s="3"/>
    </row>
    <row r="2363" spans="1:2" x14ac:dyDescent="0.25">
      <c r="A2363" s="25"/>
      <c r="B2363" s="3"/>
    </row>
    <row r="2364" spans="1:2" x14ac:dyDescent="0.25">
      <c r="A2364" s="25"/>
      <c r="B2364" s="3"/>
    </row>
    <row r="2365" spans="1:2" x14ac:dyDescent="0.25">
      <c r="A2365" s="25"/>
      <c r="B2365" s="3"/>
    </row>
    <row r="2366" spans="1:2" x14ac:dyDescent="0.25">
      <c r="A2366" s="25"/>
      <c r="B2366" s="3"/>
    </row>
    <row r="2367" spans="1:2" x14ac:dyDescent="0.25">
      <c r="A2367" s="25"/>
      <c r="B2367" s="3"/>
    </row>
    <row r="2368" spans="1:2" x14ac:dyDescent="0.25">
      <c r="A2368" s="25"/>
      <c r="B2368" s="3"/>
    </row>
    <row r="2369" spans="1:2" x14ac:dyDescent="0.25">
      <c r="A2369" s="25"/>
      <c r="B2369" s="3"/>
    </row>
    <row r="2370" spans="1:2" x14ac:dyDescent="0.25">
      <c r="A2370" s="25"/>
      <c r="B2370" s="3"/>
    </row>
    <row r="2371" spans="1:2" x14ac:dyDescent="0.25">
      <c r="A2371" s="25"/>
      <c r="B2371" s="3"/>
    </row>
    <row r="2372" spans="1:2" x14ac:dyDescent="0.25">
      <c r="A2372" s="25"/>
      <c r="B2372" s="3"/>
    </row>
    <row r="2373" spans="1:2" x14ac:dyDescent="0.25">
      <c r="A2373" s="25"/>
      <c r="B2373" s="3"/>
    </row>
    <row r="2374" spans="1:2" x14ac:dyDescent="0.25">
      <c r="A2374" s="25"/>
      <c r="B2374" s="3"/>
    </row>
    <row r="2375" spans="1:2" x14ac:dyDescent="0.25">
      <c r="A2375" s="25"/>
      <c r="B2375" s="3"/>
    </row>
    <row r="2376" spans="1:2" x14ac:dyDescent="0.25">
      <c r="A2376" s="25"/>
      <c r="B2376" s="3"/>
    </row>
    <row r="2377" spans="1:2" x14ac:dyDescent="0.25">
      <c r="A2377" s="25"/>
      <c r="B2377" s="3"/>
    </row>
    <row r="2378" spans="1:2" x14ac:dyDescent="0.25">
      <c r="A2378" s="25"/>
      <c r="B2378" s="3"/>
    </row>
    <row r="2379" spans="1:2" x14ac:dyDescent="0.25">
      <c r="A2379" s="25"/>
      <c r="B2379" s="3"/>
    </row>
    <row r="2380" spans="1:2" x14ac:dyDescent="0.25">
      <c r="A2380" s="25"/>
      <c r="B2380" s="3"/>
    </row>
    <row r="2381" spans="1:2" x14ac:dyDescent="0.25">
      <c r="A2381" s="25"/>
      <c r="B2381" s="3"/>
    </row>
    <row r="2382" spans="1:2" x14ac:dyDescent="0.25">
      <c r="A2382" s="25"/>
      <c r="B2382" s="3"/>
    </row>
    <row r="2383" spans="1:2" x14ac:dyDescent="0.25">
      <c r="A2383" s="25"/>
      <c r="B2383" s="3"/>
    </row>
    <row r="2384" spans="1:2" x14ac:dyDescent="0.25">
      <c r="A2384" s="25"/>
      <c r="B2384" s="3"/>
    </row>
    <row r="2385" spans="1:2" x14ac:dyDescent="0.25">
      <c r="A2385" s="25"/>
      <c r="B2385" s="3"/>
    </row>
    <row r="2386" spans="1:2" x14ac:dyDescent="0.25">
      <c r="A2386" s="25"/>
      <c r="B2386" s="3"/>
    </row>
    <row r="2387" spans="1:2" x14ac:dyDescent="0.25">
      <c r="A2387" s="25"/>
      <c r="B2387" s="3"/>
    </row>
    <row r="2388" spans="1:2" x14ac:dyDescent="0.25">
      <c r="A2388" s="25"/>
      <c r="B2388" s="3"/>
    </row>
    <row r="2389" spans="1:2" x14ac:dyDescent="0.25">
      <c r="A2389" s="25"/>
      <c r="B2389" s="3"/>
    </row>
    <row r="2390" spans="1:2" x14ac:dyDescent="0.25">
      <c r="A2390" s="25"/>
      <c r="B2390" s="3"/>
    </row>
    <row r="2391" spans="1:2" x14ac:dyDescent="0.25">
      <c r="A2391" s="25"/>
      <c r="B2391" s="3"/>
    </row>
    <row r="2392" spans="1:2" x14ac:dyDescent="0.25">
      <c r="A2392" s="25"/>
      <c r="B2392" s="3"/>
    </row>
    <row r="2393" spans="1:2" x14ac:dyDescent="0.25">
      <c r="A2393" s="25"/>
      <c r="B2393" s="3"/>
    </row>
    <row r="2394" spans="1:2" x14ac:dyDescent="0.25">
      <c r="A2394" s="25"/>
      <c r="B2394" s="3"/>
    </row>
    <row r="2395" spans="1:2" x14ac:dyDescent="0.25">
      <c r="A2395" s="25"/>
      <c r="B2395" s="3"/>
    </row>
    <row r="2396" spans="1:2" x14ac:dyDescent="0.25">
      <c r="A2396" s="25"/>
      <c r="B2396" s="3"/>
    </row>
    <row r="2397" spans="1:2" x14ac:dyDescent="0.25">
      <c r="A2397" s="25"/>
      <c r="B2397" s="3"/>
    </row>
    <row r="2398" spans="1:2" x14ac:dyDescent="0.25">
      <c r="A2398" s="25"/>
      <c r="B2398" s="3"/>
    </row>
    <row r="2399" spans="1:2" x14ac:dyDescent="0.25">
      <c r="A2399" s="25"/>
      <c r="B2399" s="3"/>
    </row>
    <row r="2400" spans="1:2" x14ac:dyDescent="0.25">
      <c r="A2400" s="25"/>
      <c r="B2400" s="3"/>
    </row>
    <row r="2401" spans="1:2" x14ac:dyDescent="0.25">
      <c r="A2401" s="25"/>
      <c r="B2401" s="3"/>
    </row>
    <row r="2402" spans="1:2" x14ac:dyDescent="0.25">
      <c r="A2402" s="25"/>
      <c r="B2402" s="3"/>
    </row>
    <row r="2403" spans="1:2" x14ac:dyDescent="0.25">
      <c r="A2403" s="25"/>
      <c r="B2403" s="3"/>
    </row>
    <row r="2404" spans="1:2" x14ac:dyDescent="0.25">
      <c r="A2404" s="25"/>
      <c r="B2404" s="3"/>
    </row>
    <row r="2405" spans="1:2" x14ac:dyDescent="0.25">
      <c r="A2405" s="25"/>
      <c r="B2405" s="3"/>
    </row>
    <row r="2406" spans="1:2" x14ac:dyDescent="0.25">
      <c r="A2406" s="25"/>
      <c r="B2406" s="3"/>
    </row>
    <row r="2407" spans="1:2" x14ac:dyDescent="0.25">
      <c r="A2407" s="25"/>
      <c r="B2407" s="3"/>
    </row>
    <row r="2408" spans="1:2" x14ac:dyDescent="0.25">
      <c r="A2408" s="25"/>
      <c r="B2408" s="3"/>
    </row>
    <row r="2409" spans="1:2" x14ac:dyDescent="0.25">
      <c r="A2409" s="25"/>
      <c r="B2409" s="3"/>
    </row>
    <row r="2410" spans="1:2" x14ac:dyDescent="0.25">
      <c r="A2410" s="25"/>
      <c r="B2410" s="3"/>
    </row>
    <row r="2411" spans="1:2" x14ac:dyDescent="0.25">
      <c r="A2411" s="25"/>
      <c r="B2411" s="3"/>
    </row>
    <row r="2412" spans="1:2" x14ac:dyDescent="0.25">
      <c r="A2412" s="25"/>
      <c r="B2412" s="3"/>
    </row>
    <row r="2413" spans="1:2" x14ac:dyDescent="0.25">
      <c r="A2413" s="25"/>
      <c r="B2413" s="3"/>
    </row>
    <row r="2414" spans="1:2" x14ac:dyDescent="0.25">
      <c r="A2414" s="25"/>
      <c r="B2414" s="3"/>
    </row>
    <row r="2415" spans="1:2" x14ac:dyDescent="0.25">
      <c r="A2415" s="25"/>
      <c r="B2415" s="3"/>
    </row>
    <row r="2416" spans="1:2" x14ac:dyDescent="0.25">
      <c r="A2416" s="25"/>
      <c r="B2416" s="3"/>
    </row>
    <row r="2417" spans="1:2" x14ac:dyDescent="0.25">
      <c r="A2417" s="25"/>
      <c r="B2417" s="3"/>
    </row>
    <row r="2418" spans="1:2" x14ac:dyDescent="0.25">
      <c r="A2418" s="25"/>
      <c r="B2418" s="3"/>
    </row>
    <row r="2419" spans="1:2" x14ac:dyDescent="0.25">
      <c r="A2419" s="25"/>
      <c r="B2419" s="3"/>
    </row>
    <row r="2420" spans="1:2" x14ac:dyDescent="0.25">
      <c r="A2420" s="25"/>
      <c r="B2420" s="3"/>
    </row>
    <row r="2421" spans="1:2" x14ac:dyDescent="0.25">
      <c r="A2421" s="25"/>
      <c r="B2421" s="3"/>
    </row>
    <row r="2422" spans="1:2" x14ac:dyDescent="0.25">
      <c r="A2422" s="25"/>
      <c r="B2422" s="3"/>
    </row>
    <row r="2423" spans="1:2" x14ac:dyDescent="0.25">
      <c r="A2423" s="25"/>
      <c r="B2423" s="3"/>
    </row>
    <row r="2424" spans="1:2" x14ac:dyDescent="0.25">
      <c r="A2424" s="25"/>
      <c r="B2424" s="3"/>
    </row>
    <row r="2425" spans="1:2" x14ac:dyDescent="0.25">
      <c r="A2425" s="25"/>
      <c r="B2425" s="3"/>
    </row>
    <row r="2426" spans="1:2" x14ac:dyDescent="0.25">
      <c r="A2426" s="25"/>
      <c r="B2426" s="3"/>
    </row>
    <row r="2427" spans="1:2" x14ac:dyDescent="0.25">
      <c r="A2427" s="25"/>
      <c r="B2427" s="3"/>
    </row>
    <row r="2428" spans="1:2" x14ac:dyDescent="0.25">
      <c r="A2428" s="25"/>
      <c r="B2428" s="3"/>
    </row>
    <row r="2429" spans="1:2" x14ac:dyDescent="0.25">
      <c r="A2429" s="25"/>
      <c r="B2429" s="3"/>
    </row>
    <row r="2430" spans="1:2" x14ac:dyDescent="0.25">
      <c r="A2430" s="25"/>
      <c r="B2430" s="3"/>
    </row>
    <row r="2431" spans="1:2" x14ac:dyDescent="0.25">
      <c r="A2431" s="25"/>
      <c r="B2431" s="3"/>
    </row>
    <row r="2432" spans="1:2" x14ac:dyDescent="0.25">
      <c r="A2432" s="25"/>
      <c r="B2432" s="3"/>
    </row>
    <row r="2433" spans="1:2" x14ac:dyDescent="0.25">
      <c r="A2433" s="25"/>
      <c r="B2433" s="3"/>
    </row>
    <row r="2434" spans="1:2" x14ac:dyDescent="0.25">
      <c r="A2434" s="25"/>
      <c r="B2434" s="3"/>
    </row>
    <row r="2435" spans="1:2" x14ac:dyDescent="0.25">
      <c r="A2435" s="25"/>
      <c r="B2435" s="3"/>
    </row>
    <row r="2436" spans="1:2" x14ac:dyDescent="0.25">
      <c r="A2436" s="25"/>
      <c r="B2436" s="3"/>
    </row>
    <row r="2437" spans="1:2" x14ac:dyDescent="0.25">
      <c r="A2437" s="25"/>
      <c r="B2437" s="3"/>
    </row>
    <row r="2438" spans="1:2" x14ac:dyDescent="0.25">
      <c r="A2438" s="25"/>
      <c r="B2438" s="3"/>
    </row>
    <row r="2439" spans="1:2" x14ac:dyDescent="0.25">
      <c r="A2439" s="25"/>
      <c r="B2439" s="3"/>
    </row>
    <row r="2440" spans="1:2" x14ac:dyDescent="0.25">
      <c r="A2440" s="25"/>
      <c r="B2440" s="3"/>
    </row>
    <row r="2441" spans="1:2" x14ac:dyDescent="0.25">
      <c r="A2441" s="25"/>
      <c r="B2441" s="3"/>
    </row>
    <row r="2442" spans="1:2" x14ac:dyDescent="0.25">
      <c r="A2442" s="25"/>
      <c r="B2442" s="3"/>
    </row>
    <row r="2443" spans="1:2" x14ac:dyDescent="0.25">
      <c r="A2443" s="25"/>
      <c r="B2443" s="3"/>
    </row>
    <row r="2444" spans="1:2" x14ac:dyDescent="0.25">
      <c r="A2444" s="25"/>
      <c r="B2444" s="3"/>
    </row>
    <row r="2445" spans="1:2" x14ac:dyDescent="0.25">
      <c r="A2445" s="25"/>
      <c r="B2445" s="3"/>
    </row>
    <row r="2446" spans="1:2" x14ac:dyDescent="0.25">
      <c r="A2446" s="25"/>
      <c r="B2446" s="3"/>
    </row>
    <row r="2447" spans="1:2" x14ac:dyDescent="0.25">
      <c r="A2447" s="25"/>
      <c r="B2447" s="3"/>
    </row>
    <row r="2448" spans="1:2" x14ac:dyDescent="0.25">
      <c r="A2448" s="25"/>
      <c r="B2448" s="3"/>
    </row>
    <row r="2449" spans="1:2" x14ac:dyDescent="0.25">
      <c r="A2449" s="25"/>
      <c r="B2449" s="3"/>
    </row>
    <row r="2450" spans="1:2" x14ac:dyDescent="0.25">
      <c r="A2450" s="25"/>
      <c r="B2450" s="3"/>
    </row>
    <row r="2451" spans="1:2" x14ac:dyDescent="0.25">
      <c r="A2451" s="25"/>
      <c r="B2451" s="3"/>
    </row>
    <row r="2452" spans="1:2" x14ac:dyDescent="0.25">
      <c r="A2452" s="25"/>
      <c r="B2452" s="3"/>
    </row>
    <row r="2453" spans="1:2" x14ac:dyDescent="0.25">
      <c r="A2453" s="25"/>
      <c r="B2453" s="3"/>
    </row>
    <row r="2454" spans="1:2" x14ac:dyDescent="0.25">
      <c r="A2454" s="25"/>
      <c r="B2454" s="3"/>
    </row>
    <row r="2455" spans="1:2" x14ac:dyDescent="0.25">
      <c r="A2455" s="25"/>
      <c r="B2455" s="3"/>
    </row>
    <row r="2456" spans="1:2" x14ac:dyDescent="0.25">
      <c r="A2456" s="25"/>
      <c r="B2456" s="3"/>
    </row>
    <row r="2457" spans="1:2" x14ac:dyDescent="0.25">
      <c r="A2457" s="25"/>
      <c r="B2457" s="3"/>
    </row>
    <row r="2458" spans="1:2" x14ac:dyDescent="0.25">
      <c r="A2458" s="25"/>
      <c r="B2458" s="3"/>
    </row>
    <row r="2459" spans="1:2" x14ac:dyDescent="0.25">
      <c r="A2459" s="25"/>
      <c r="B2459" s="3"/>
    </row>
    <row r="2460" spans="1:2" x14ac:dyDescent="0.25">
      <c r="A2460" s="25"/>
      <c r="B2460" s="3"/>
    </row>
    <row r="2461" spans="1:2" x14ac:dyDescent="0.25">
      <c r="A2461" s="25"/>
      <c r="B2461" s="3"/>
    </row>
    <row r="2462" spans="1:2" x14ac:dyDescent="0.25">
      <c r="A2462" s="25"/>
      <c r="B2462" s="3"/>
    </row>
    <row r="2463" spans="1:2" x14ac:dyDescent="0.25">
      <c r="A2463" s="25"/>
      <c r="B2463" s="3"/>
    </row>
    <row r="2464" spans="1:2" x14ac:dyDescent="0.25">
      <c r="A2464" s="25"/>
      <c r="B2464" s="3"/>
    </row>
    <row r="2465" spans="1:2" x14ac:dyDescent="0.25">
      <c r="A2465" s="25"/>
      <c r="B2465" s="3"/>
    </row>
    <row r="2466" spans="1:2" x14ac:dyDescent="0.25">
      <c r="A2466" s="25"/>
      <c r="B2466" s="3"/>
    </row>
    <row r="2467" spans="1:2" x14ac:dyDescent="0.25">
      <c r="A2467" s="25"/>
      <c r="B2467" s="3"/>
    </row>
    <row r="2468" spans="1:2" x14ac:dyDescent="0.25">
      <c r="A2468" s="25"/>
      <c r="B2468" s="3"/>
    </row>
    <row r="2469" spans="1:2" x14ac:dyDescent="0.25">
      <c r="A2469" s="25"/>
      <c r="B2469" s="3"/>
    </row>
    <row r="2470" spans="1:2" x14ac:dyDescent="0.25">
      <c r="A2470" s="25"/>
      <c r="B2470" s="3"/>
    </row>
    <row r="2471" spans="1:2" x14ac:dyDescent="0.25">
      <c r="A2471" s="25"/>
      <c r="B2471" s="3"/>
    </row>
    <row r="2472" spans="1:2" x14ac:dyDescent="0.25">
      <c r="A2472" s="25"/>
      <c r="B2472" s="3"/>
    </row>
    <row r="2473" spans="1:2" x14ac:dyDescent="0.25">
      <c r="A2473" s="25"/>
      <c r="B2473" s="3"/>
    </row>
    <row r="2474" spans="1:2" x14ac:dyDescent="0.25">
      <c r="A2474" s="25"/>
      <c r="B2474" s="3"/>
    </row>
    <row r="2475" spans="1:2" x14ac:dyDescent="0.25">
      <c r="A2475" s="25"/>
      <c r="B2475" s="3"/>
    </row>
    <row r="2476" spans="1:2" x14ac:dyDescent="0.25">
      <c r="A2476" s="25"/>
      <c r="B2476" s="3"/>
    </row>
    <row r="2477" spans="1:2" x14ac:dyDescent="0.25">
      <c r="A2477" s="25"/>
      <c r="B2477" s="3"/>
    </row>
    <row r="2478" spans="1:2" x14ac:dyDescent="0.25">
      <c r="A2478" s="25"/>
      <c r="B2478" s="3"/>
    </row>
    <row r="2479" spans="1:2" x14ac:dyDescent="0.25">
      <c r="A2479" s="25"/>
      <c r="B2479" s="3"/>
    </row>
    <row r="2480" spans="1:2" x14ac:dyDescent="0.25">
      <c r="A2480" s="25"/>
      <c r="B2480" s="3"/>
    </row>
    <row r="2481" spans="1:2" x14ac:dyDescent="0.25">
      <c r="A2481" s="25"/>
      <c r="B2481" s="3"/>
    </row>
    <row r="2482" spans="1:2" x14ac:dyDescent="0.25">
      <c r="A2482" s="25"/>
      <c r="B2482" s="3"/>
    </row>
    <row r="2483" spans="1:2" x14ac:dyDescent="0.25">
      <c r="A2483" s="25"/>
      <c r="B2483" s="3"/>
    </row>
    <row r="2484" spans="1:2" x14ac:dyDescent="0.25">
      <c r="A2484" s="25"/>
      <c r="B2484" s="3"/>
    </row>
    <row r="2485" spans="1:2" x14ac:dyDescent="0.25">
      <c r="A2485" s="25"/>
      <c r="B2485" s="3"/>
    </row>
    <row r="2486" spans="1:2" x14ac:dyDescent="0.25">
      <c r="A2486" s="25"/>
      <c r="B2486" s="3"/>
    </row>
    <row r="2487" spans="1:2" x14ac:dyDescent="0.25">
      <c r="A2487" s="25"/>
      <c r="B2487" s="3"/>
    </row>
    <row r="2488" spans="1:2" x14ac:dyDescent="0.25">
      <c r="A2488" s="25"/>
      <c r="B2488" s="3"/>
    </row>
    <row r="2489" spans="1:2" x14ac:dyDescent="0.25">
      <c r="A2489" s="25"/>
      <c r="B2489" s="3"/>
    </row>
    <row r="2490" spans="1:2" x14ac:dyDescent="0.25">
      <c r="A2490" s="25"/>
      <c r="B2490" s="3"/>
    </row>
    <row r="2491" spans="1:2" x14ac:dyDescent="0.25">
      <c r="A2491" s="25"/>
      <c r="B2491" s="3"/>
    </row>
    <row r="2492" spans="1:2" x14ac:dyDescent="0.25">
      <c r="A2492" s="25"/>
      <c r="B2492" s="3"/>
    </row>
    <row r="2493" spans="1:2" x14ac:dyDescent="0.25">
      <c r="A2493" s="25"/>
      <c r="B2493" s="3"/>
    </row>
    <row r="2494" spans="1:2" x14ac:dyDescent="0.25">
      <c r="A2494" s="25"/>
      <c r="B2494" s="3"/>
    </row>
    <row r="2495" spans="1:2" x14ac:dyDescent="0.25">
      <c r="A2495" s="25"/>
      <c r="B2495" s="3"/>
    </row>
    <row r="2496" spans="1:2" x14ac:dyDescent="0.25">
      <c r="A2496" s="25"/>
      <c r="B2496" s="3"/>
    </row>
    <row r="2497" spans="1:2" x14ac:dyDescent="0.25">
      <c r="A2497" s="25"/>
      <c r="B2497" s="3"/>
    </row>
    <row r="2498" spans="1:2" x14ac:dyDescent="0.25">
      <c r="A2498" s="25"/>
      <c r="B2498" s="3"/>
    </row>
    <row r="2499" spans="1:2" x14ac:dyDescent="0.25">
      <c r="A2499" s="25"/>
      <c r="B2499" s="3"/>
    </row>
    <row r="2500" spans="1:2" x14ac:dyDescent="0.25">
      <c r="A2500" s="25"/>
      <c r="B2500" s="3"/>
    </row>
    <row r="2501" spans="1:2" x14ac:dyDescent="0.25">
      <c r="A2501" s="25"/>
      <c r="B2501" s="3"/>
    </row>
    <row r="2502" spans="1:2" x14ac:dyDescent="0.25">
      <c r="A2502" s="25"/>
      <c r="B2502" s="3"/>
    </row>
    <row r="2503" spans="1:2" x14ac:dyDescent="0.25">
      <c r="A2503" s="25"/>
      <c r="B2503" s="3"/>
    </row>
    <row r="2504" spans="1:2" x14ac:dyDescent="0.25">
      <c r="A2504" s="25"/>
      <c r="B2504" s="3"/>
    </row>
    <row r="2505" spans="1:2" x14ac:dyDescent="0.25">
      <c r="A2505" s="25"/>
      <c r="B2505" s="3"/>
    </row>
    <row r="2506" spans="1:2" x14ac:dyDescent="0.25">
      <c r="A2506" s="25"/>
      <c r="B2506" s="3"/>
    </row>
    <row r="2507" spans="1:2" x14ac:dyDescent="0.25">
      <c r="A2507" s="25"/>
      <c r="B2507" s="3"/>
    </row>
    <row r="2508" spans="1:2" x14ac:dyDescent="0.25">
      <c r="A2508" s="25"/>
      <c r="B2508" s="3"/>
    </row>
    <row r="2509" spans="1:2" x14ac:dyDescent="0.25">
      <c r="A2509" s="25"/>
      <c r="B2509" s="3"/>
    </row>
    <row r="2510" spans="1:2" x14ac:dyDescent="0.25">
      <c r="A2510" s="25"/>
      <c r="B2510" s="3"/>
    </row>
    <row r="2511" spans="1:2" x14ac:dyDescent="0.25">
      <c r="A2511" s="25"/>
      <c r="B2511" s="3"/>
    </row>
    <row r="2512" spans="1:2" x14ac:dyDescent="0.25">
      <c r="A2512" s="25"/>
      <c r="B2512" s="3"/>
    </row>
    <row r="2513" spans="1:2" x14ac:dyDescent="0.25">
      <c r="A2513" s="25"/>
      <c r="B2513" s="3"/>
    </row>
    <row r="2514" spans="1:2" x14ac:dyDescent="0.25">
      <c r="A2514" s="25"/>
      <c r="B2514" s="3"/>
    </row>
    <row r="2515" spans="1:2" x14ac:dyDescent="0.25">
      <c r="A2515" s="25"/>
      <c r="B2515" s="3"/>
    </row>
    <row r="2516" spans="1:2" x14ac:dyDescent="0.25">
      <c r="A2516" s="25"/>
      <c r="B2516" s="3"/>
    </row>
    <row r="2517" spans="1:2" x14ac:dyDescent="0.25">
      <c r="A2517" s="25"/>
      <c r="B2517" s="3"/>
    </row>
    <row r="2518" spans="1:2" x14ac:dyDescent="0.25">
      <c r="A2518" s="25"/>
      <c r="B2518" s="3"/>
    </row>
    <row r="2519" spans="1:2" x14ac:dyDescent="0.25">
      <c r="A2519" s="25"/>
      <c r="B2519" s="3"/>
    </row>
    <row r="2520" spans="1:2" x14ac:dyDescent="0.25">
      <c r="A2520" s="25"/>
      <c r="B2520" s="3"/>
    </row>
    <row r="2521" spans="1:2" x14ac:dyDescent="0.25">
      <c r="A2521" s="25"/>
      <c r="B2521" s="3"/>
    </row>
    <row r="2522" spans="1:2" x14ac:dyDescent="0.25">
      <c r="A2522" s="25"/>
      <c r="B2522" s="3"/>
    </row>
    <row r="2523" spans="1:2" x14ac:dyDescent="0.25">
      <c r="A2523" s="25"/>
      <c r="B2523" s="3"/>
    </row>
    <row r="2524" spans="1:2" x14ac:dyDescent="0.25">
      <c r="A2524" s="25"/>
      <c r="B2524" s="3"/>
    </row>
    <row r="2525" spans="1:2" x14ac:dyDescent="0.25">
      <c r="A2525" s="25"/>
      <c r="B2525" s="3"/>
    </row>
    <row r="2526" spans="1:2" x14ac:dyDescent="0.25">
      <c r="A2526" s="25"/>
      <c r="B2526" s="3"/>
    </row>
    <row r="2527" spans="1:2" x14ac:dyDescent="0.25">
      <c r="A2527" s="25"/>
      <c r="B2527" s="3"/>
    </row>
    <row r="2528" spans="1:2" x14ac:dyDescent="0.25">
      <c r="A2528" s="25"/>
      <c r="B2528" s="3"/>
    </row>
    <row r="2529" spans="1:2" x14ac:dyDescent="0.25">
      <c r="A2529" s="25"/>
      <c r="B2529" s="3"/>
    </row>
    <row r="2530" spans="1:2" x14ac:dyDescent="0.25">
      <c r="A2530" s="25"/>
      <c r="B2530" s="3"/>
    </row>
    <row r="2531" spans="1:2" x14ac:dyDescent="0.25">
      <c r="A2531" s="25"/>
      <c r="B2531" s="3"/>
    </row>
    <row r="2532" spans="1:2" x14ac:dyDescent="0.25">
      <c r="A2532" s="25"/>
      <c r="B2532" s="3"/>
    </row>
    <row r="2533" spans="1:2" x14ac:dyDescent="0.25">
      <c r="A2533" s="25"/>
      <c r="B2533" s="3"/>
    </row>
    <row r="2534" spans="1:2" x14ac:dyDescent="0.25">
      <c r="A2534" s="25"/>
      <c r="B2534" s="3"/>
    </row>
    <row r="2535" spans="1:2" x14ac:dyDescent="0.25">
      <c r="A2535" s="25"/>
      <c r="B2535" s="3"/>
    </row>
    <row r="2536" spans="1:2" x14ac:dyDescent="0.25">
      <c r="A2536" s="25"/>
      <c r="B2536" s="3"/>
    </row>
    <row r="2537" spans="1:2" x14ac:dyDescent="0.25">
      <c r="A2537" s="25"/>
      <c r="B2537" s="3"/>
    </row>
    <row r="2538" spans="1:2" x14ac:dyDescent="0.25">
      <c r="A2538" s="25"/>
      <c r="B2538" s="3"/>
    </row>
    <row r="2539" spans="1:2" x14ac:dyDescent="0.25">
      <c r="A2539" s="25"/>
      <c r="B2539" s="3"/>
    </row>
    <row r="2540" spans="1:2" x14ac:dyDescent="0.25">
      <c r="A2540" s="25"/>
      <c r="B2540" s="3"/>
    </row>
    <row r="2541" spans="1:2" x14ac:dyDescent="0.25">
      <c r="A2541" s="25"/>
      <c r="B2541" s="3"/>
    </row>
    <row r="2542" spans="1:2" x14ac:dyDescent="0.25">
      <c r="A2542" s="25"/>
      <c r="B2542" s="3"/>
    </row>
    <row r="2543" spans="1:2" x14ac:dyDescent="0.25">
      <c r="A2543" s="25"/>
      <c r="B2543" s="3"/>
    </row>
    <row r="2544" spans="1:2" x14ac:dyDescent="0.25">
      <c r="A2544" s="25"/>
      <c r="B2544" s="3"/>
    </row>
    <row r="2545" spans="1:2" x14ac:dyDescent="0.25">
      <c r="A2545" s="25"/>
      <c r="B2545" s="3"/>
    </row>
    <row r="2546" spans="1:2" x14ac:dyDescent="0.25">
      <c r="A2546" s="25"/>
      <c r="B2546" s="3"/>
    </row>
    <row r="2547" spans="1:2" x14ac:dyDescent="0.25">
      <c r="A2547" s="25"/>
      <c r="B2547" s="3"/>
    </row>
    <row r="2548" spans="1:2" x14ac:dyDescent="0.25">
      <c r="A2548" s="25"/>
      <c r="B2548" s="3"/>
    </row>
    <row r="2549" spans="1:2" x14ac:dyDescent="0.25">
      <c r="A2549" s="25"/>
      <c r="B2549" s="3"/>
    </row>
    <row r="2550" spans="1:2" x14ac:dyDescent="0.25">
      <c r="A2550" s="25"/>
      <c r="B2550" s="3"/>
    </row>
    <row r="2551" spans="1:2" x14ac:dyDescent="0.25">
      <c r="A2551" s="25"/>
      <c r="B2551" s="3"/>
    </row>
    <row r="2552" spans="1:2" x14ac:dyDescent="0.25">
      <c r="A2552" s="25"/>
      <c r="B2552" s="3"/>
    </row>
    <row r="2553" spans="1:2" x14ac:dyDescent="0.25">
      <c r="A2553" s="25"/>
      <c r="B2553" s="3"/>
    </row>
    <row r="2554" spans="1:2" x14ac:dyDescent="0.25">
      <c r="A2554" s="25"/>
      <c r="B2554" s="3"/>
    </row>
    <row r="2555" spans="1:2" x14ac:dyDescent="0.25">
      <c r="A2555" s="25"/>
      <c r="B2555" s="3"/>
    </row>
    <row r="2556" spans="1:2" x14ac:dyDescent="0.25">
      <c r="A2556" s="25"/>
      <c r="B2556" s="3"/>
    </row>
    <row r="2557" spans="1:2" x14ac:dyDescent="0.25">
      <c r="A2557" s="25"/>
      <c r="B2557" s="3"/>
    </row>
    <row r="2558" spans="1:2" x14ac:dyDescent="0.25">
      <c r="A2558" s="25"/>
      <c r="B2558" s="3"/>
    </row>
    <row r="2559" spans="1:2" x14ac:dyDescent="0.25">
      <c r="A2559" s="25"/>
      <c r="B2559" s="3"/>
    </row>
    <row r="2560" spans="1:2" x14ac:dyDescent="0.25">
      <c r="A2560" s="25"/>
      <c r="B2560" s="3"/>
    </row>
    <row r="2561" spans="1:2" x14ac:dyDescent="0.25">
      <c r="A2561" s="25"/>
      <c r="B2561" s="3"/>
    </row>
    <row r="2562" spans="1:2" x14ac:dyDescent="0.25">
      <c r="A2562" s="25"/>
      <c r="B2562" s="3"/>
    </row>
    <row r="2563" spans="1:2" x14ac:dyDescent="0.25">
      <c r="A2563" s="25"/>
      <c r="B2563" s="3"/>
    </row>
    <row r="2564" spans="1:2" x14ac:dyDescent="0.25">
      <c r="A2564" s="25"/>
      <c r="B2564" s="3"/>
    </row>
    <row r="2565" spans="1:2" x14ac:dyDescent="0.25">
      <c r="A2565" s="25"/>
      <c r="B2565" s="3"/>
    </row>
    <row r="2566" spans="1:2" x14ac:dyDescent="0.25">
      <c r="A2566" s="25"/>
      <c r="B2566" s="3"/>
    </row>
    <row r="2567" spans="1:2" x14ac:dyDescent="0.25">
      <c r="A2567" s="25"/>
      <c r="B2567" s="3"/>
    </row>
    <row r="2568" spans="1:2" x14ac:dyDescent="0.25">
      <c r="A2568" s="25"/>
      <c r="B2568" s="3"/>
    </row>
    <row r="2569" spans="1:2" x14ac:dyDescent="0.25">
      <c r="A2569" s="25"/>
      <c r="B2569" s="3"/>
    </row>
    <row r="2570" spans="1:2" x14ac:dyDescent="0.25">
      <c r="A2570" s="25"/>
      <c r="B2570" s="3"/>
    </row>
    <row r="2571" spans="1:2" x14ac:dyDescent="0.25">
      <c r="A2571" s="25"/>
      <c r="B2571" s="3"/>
    </row>
    <row r="2572" spans="1:2" x14ac:dyDescent="0.25">
      <c r="A2572" s="25"/>
      <c r="B2572" s="3"/>
    </row>
    <row r="2573" spans="1:2" x14ac:dyDescent="0.25">
      <c r="A2573" s="25"/>
      <c r="B2573" s="3"/>
    </row>
    <row r="2574" spans="1:2" x14ac:dyDescent="0.25">
      <c r="A2574" s="25"/>
      <c r="B2574" s="3"/>
    </row>
    <row r="2575" spans="1:2" x14ac:dyDescent="0.25">
      <c r="A2575" s="25"/>
      <c r="B2575" s="3"/>
    </row>
    <row r="2576" spans="1:2" x14ac:dyDescent="0.25">
      <c r="A2576" s="25"/>
      <c r="B2576" s="3"/>
    </row>
    <row r="2577" spans="1:2" x14ac:dyDescent="0.25">
      <c r="A2577" s="25"/>
      <c r="B2577" s="3"/>
    </row>
    <row r="2578" spans="1:2" x14ac:dyDescent="0.25">
      <c r="A2578" s="25"/>
      <c r="B2578" s="3"/>
    </row>
    <row r="2579" spans="1:2" x14ac:dyDescent="0.25">
      <c r="A2579" s="25"/>
      <c r="B2579" s="3"/>
    </row>
    <row r="2580" spans="1:2" x14ac:dyDescent="0.25">
      <c r="A2580" s="25"/>
      <c r="B2580" s="3"/>
    </row>
    <row r="2581" spans="1:2" x14ac:dyDescent="0.25">
      <c r="A2581" s="25"/>
      <c r="B2581" s="3"/>
    </row>
    <row r="2582" spans="1:2" x14ac:dyDescent="0.25">
      <c r="A2582" s="25"/>
      <c r="B2582" s="3"/>
    </row>
    <row r="2583" spans="1:2" x14ac:dyDescent="0.25">
      <c r="A2583" s="25"/>
      <c r="B2583" s="3"/>
    </row>
    <row r="2584" spans="1:2" x14ac:dyDescent="0.25">
      <c r="A2584" s="25"/>
      <c r="B2584" s="3"/>
    </row>
    <row r="2585" spans="1:2" x14ac:dyDescent="0.25">
      <c r="A2585" s="25"/>
      <c r="B2585" s="3"/>
    </row>
    <row r="2586" spans="1:2" x14ac:dyDescent="0.25">
      <c r="A2586" s="25"/>
      <c r="B2586" s="3"/>
    </row>
    <row r="2587" spans="1:2" x14ac:dyDescent="0.25">
      <c r="A2587" s="25"/>
      <c r="B2587" s="3"/>
    </row>
    <row r="2588" spans="1:2" x14ac:dyDescent="0.25">
      <c r="A2588" s="25"/>
      <c r="B2588" s="3"/>
    </row>
    <row r="2589" spans="1:2" x14ac:dyDescent="0.25">
      <c r="A2589" s="25"/>
      <c r="B2589" s="3"/>
    </row>
    <row r="2590" spans="1:2" x14ac:dyDescent="0.25">
      <c r="A2590" s="25"/>
      <c r="B2590" s="3"/>
    </row>
    <row r="2591" spans="1:2" x14ac:dyDescent="0.25">
      <c r="A2591" s="25"/>
      <c r="B2591" s="3"/>
    </row>
    <row r="2592" spans="1:2" x14ac:dyDescent="0.25">
      <c r="A2592" s="25"/>
      <c r="B2592" s="3"/>
    </row>
    <row r="2593" spans="1:2" x14ac:dyDescent="0.25">
      <c r="A2593" s="25"/>
      <c r="B2593" s="3"/>
    </row>
    <row r="2594" spans="1:2" x14ac:dyDescent="0.25">
      <c r="A2594" s="25"/>
      <c r="B2594" s="3"/>
    </row>
    <row r="2595" spans="1:2" x14ac:dyDescent="0.25">
      <c r="A2595" s="25"/>
      <c r="B2595" s="3"/>
    </row>
    <row r="2596" spans="1:2" x14ac:dyDescent="0.25">
      <c r="A2596" s="25"/>
      <c r="B2596" s="3"/>
    </row>
    <row r="2597" spans="1:2" x14ac:dyDescent="0.25">
      <c r="A2597" s="25"/>
      <c r="B2597" s="3"/>
    </row>
    <row r="2598" spans="1:2" x14ac:dyDescent="0.25">
      <c r="A2598" s="25"/>
      <c r="B2598" s="3"/>
    </row>
    <row r="2599" spans="1:2" x14ac:dyDescent="0.25">
      <c r="A2599" s="25"/>
      <c r="B2599" s="3"/>
    </row>
    <row r="2600" spans="1:2" x14ac:dyDescent="0.25">
      <c r="A2600" s="25"/>
      <c r="B2600" s="3"/>
    </row>
    <row r="2601" spans="1:2" x14ac:dyDescent="0.25">
      <c r="A2601" s="25"/>
      <c r="B2601" s="3"/>
    </row>
    <row r="2602" spans="1:2" x14ac:dyDescent="0.25">
      <c r="A2602" s="25"/>
      <c r="B2602" s="3"/>
    </row>
    <row r="2603" spans="1:2" x14ac:dyDescent="0.25">
      <c r="A2603" s="25"/>
      <c r="B2603" s="3"/>
    </row>
    <row r="2604" spans="1:2" x14ac:dyDescent="0.25">
      <c r="A2604" s="25"/>
      <c r="B2604" s="3"/>
    </row>
    <row r="2605" spans="1:2" x14ac:dyDescent="0.25">
      <c r="A2605" s="25"/>
      <c r="B2605" s="3"/>
    </row>
    <row r="2606" spans="1:2" x14ac:dyDescent="0.25">
      <c r="A2606" s="25"/>
      <c r="B2606" s="3"/>
    </row>
    <row r="2607" spans="1:2" x14ac:dyDescent="0.25">
      <c r="A2607" s="25"/>
      <c r="B2607" s="3"/>
    </row>
    <row r="2608" spans="1:2" x14ac:dyDescent="0.25">
      <c r="A2608" s="25"/>
      <c r="B2608" s="3"/>
    </row>
    <row r="2609" spans="1:2" x14ac:dyDescent="0.25">
      <c r="A2609" s="25"/>
      <c r="B2609" s="3"/>
    </row>
    <row r="2610" spans="1:2" x14ac:dyDescent="0.25">
      <c r="A2610" s="25"/>
      <c r="B2610" s="3"/>
    </row>
    <row r="2611" spans="1:2" x14ac:dyDescent="0.25">
      <c r="A2611" s="25"/>
      <c r="B2611" s="3"/>
    </row>
    <row r="2612" spans="1:2" x14ac:dyDescent="0.25">
      <c r="A2612" s="25"/>
      <c r="B2612" s="3"/>
    </row>
    <row r="2613" spans="1:2" x14ac:dyDescent="0.25">
      <c r="A2613" s="25"/>
      <c r="B2613" s="3"/>
    </row>
    <row r="2614" spans="1:2" x14ac:dyDescent="0.25">
      <c r="A2614" s="25"/>
      <c r="B2614" s="3"/>
    </row>
    <row r="2615" spans="1:2" x14ac:dyDescent="0.25">
      <c r="A2615" s="25"/>
      <c r="B2615" s="3"/>
    </row>
    <row r="2616" spans="1:2" x14ac:dyDescent="0.25">
      <c r="A2616" s="25"/>
      <c r="B2616" s="3"/>
    </row>
    <row r="2617" spans="1:2" x14ac:dyDescent="0.25">
      <c r="A2617" s="25"/>
      <c r="B2617" s="3"/>
    </row>
    <row r="2618" spans="1:2" x14ac:dyDescent="0.25">
      <c r="A2618" s="25"/>
      <c r="B2618" s="3"/>
    </row>
    <row r="2619" spans="1:2" x14ac:dyDescent="0.25">
      <c r="A2619" s="25"/>
      <c r="B2619" s="3"/>
    </row>
    <row r="2620" spans="1:2" x14ac:dyDescent="0.25">
      <c r="A2620" s="25"/>
      <c r="B2620" s="3"/>
    </row>
    <row r="2621" spans="1:2" x14ac:dyDescent="0.25">
      <c r="A2621" s="25"/>
      <c r="B2621" s="3"/>
    </row>
    <row r="2622" spans="1:2" x14ac:dyDescent="0.25">
      <c r="A2622" s="25"/>
      <c r="B2622" s="3"/>
    </row>
    <row r="2623" spans="1:2" x14ac:dyDescent="0.25">
      <c r="A2623" s="25"/>
      <c r="B2623" s="3"/>
    </row>
    <row r="2624" spans="1:2" x14ac:dyDescent="0.25">
      <c r="A2624" s="25"/>
      <c r="B2624" s="3"/>
    </row>
    <row r="2625" spans="1:2" x14ac:dyDescent="0.25">
      <c r="A2625" s="25"/>
      <c r="B2625" s="3"/>
    </row>
    <row r="2626" spans="1:2" x14ac:dyDescent="0.25">
      <c r="A2626" s="25"/>
      <c r="B2626" s="3"/>
    </row>
    <row r="2627" spans="1:2" x14ac:dyDescent="0.25">
      <c r="A2627" s="25"/>
      <c r="B2627" s="3"/>
    </row>
    <row r="2628" spans="1:2" x14ac:dyDescent="0.25">
      <c r="A2628" s="25"/>
      <c r="B2628" s="3"/>
    </row>
    <row r="2629" spans="1:2" x14ac:dyDescent="0.25">
      <c r="A2629" s="25"/>
      <c r="B2629" s="3"/>
    </row>
    <row r="2630" spans="1:2" x14ac:dyDescent="0.25">
      <c r="A2630" s="25"/>
      <c r="B2630" s="3"/>
    </row>
    <row r="2631" spans="1:2" x14ac:dyDescent="0.25">
      <c r="A2631" s="25"/>
      <c r="B2631" s="3"/>
    </row>
    <row r="2632" spans="1:2" x14ac:dyDescent="0.25">
      <c r="A2632" s="25"/>
      <c r="B2632" s="3"/>
    </row>
    <row r="2633" spans="1:2" x14ac:dyDescent="0.25">
      <c r="A2633" s="25"/>
      <c r="B2633" s="3"/>
    </row>
    <row r="2634" spans="1:2" x14ac:dyDescent="0.25">
      <c r="A2634" s="25"/>
      <c r="B2634" s="3"/>
    </row>
    <row r="2635" spans="1:2" x14ac:dyDescent="0.25">
      <c r="A2635" s="25"/>
      <c r="B2635" s="3"/>
    </row>
    <row r="2636" spans="1:2" x14ac:dyDescent="0.25">
      <c r="A2636" s="25"/>
      <c r="B2636" s="3"/>
    </row>
    <row r="2637" spans="1:2" x14ac:dyDescent="0.25">
      <c r="A2637" s="25"/>
      <c r="B2637" s="3"/>
    </row>
    <row r="2638" spans="1:2" x14ac:dyDescent="0.25">
      <c r="A2638" s="25"/>
      <c r="B2638" s="3"/>
    </row>
    <row r="2639" spans="1:2" x14ac:dyDescent="0.25">
      <c r="A2639" s="25"/>
      <c r="B2639" s="3"/>
    </row>
    <row r="2640" spans="1:2" x14ac:dyDescent="0.25">
      <c r="A2640" s="25"/>
      <c r="B2640" s="3"/>
    </row>
    <row r="2641" spans="1:2" x14ac:dyDescent="0.25">
      <c r="A2641" s="25"/>
      <c r="B2641" s="3"/>
    </row>
    <row r="2642" spans="1:2" x14ac:dyDescent="0.25">
      <c r="A2642" s="25"/>
      <c r="B2642" s="3"/>
    </row>
    <row r="2643" spans="1:2" x14ac:dyDescent="0.25">
      <c r="A2643" s="25"/>
      <c r="B2643" s="3"/>
    </row>
    <row r="2644" spans="1:2" x14ac:dyDescent="0.25">
      <c r="A2644" s="25"/>
      <c r="B2644" s="3"/>
    </row>
    <row r="2645" spans="1:2" x14ac:dyDescent="0.25">
      <c r="A2645" s="25"/>
      <c r="B2645" s="3"/>
    </row>
    <row r="2646" spans="1:2" x14ac:dyDescent="0.25">
      <c r="A2646" s="25"/>
      <c r="B2646" s="3"/>
    </row>
    <row r="2647" spans="1:2" x14ac:dyDescent="0.25">
      <c r="A2647" s="25"/>
      <c r="B2647" s="3"/>
    </row>
    <row r="2648" spans="1:2" x14ac:dyDescent="0.25">
      <c r="A2648" s="25"/>
      <c r="B2648" s="3"/>
    </row>
    <row r="2649" spans="1:2" x14ac:dyDescent="0.25">
      <c r="A2649" s="25"/>
      <c r="B2649" s="3"/>
    </row>
    <row r="2650" spans="1:2" x14ac:dyDescent="0.25">
      <c r="A2650" s="25"/>
      <c r="B2650" s="3"/>
    </row>
    <row r="2651" spans="1:2" x14ac:dyDescent="0.25">
      <c r="A2651" s="25"/>
      <c r="B2651" s="3"/>
    </row>
    <row r="2652" spans="1:2" x14ac:dyDescent="0.25">
      <c r="A2652" s="25"/>
      <c r="B2652" s="3"/>
    </row>
    <row r="2653" spans="1:2" x14ac:dyDescent="0.25">
      <c r="A2653" s="25"/>
      <c r="B2653" s="3"/>
    </row>
    <row r="2654" spans="1:2" x14ac:dyDescent="0.25">
      <c r="A2654" s="25"/>
      <c r="B2654" s="3"/>
    </row>
    <row r="2655" spans="1:2" x14ac:dyDescent="0.25">
      <c r="A2655" s="25"/>
      <c r="B2655" s="3"/>
    </row>
    <row r="2656" spans="1:2" x14ac:dyDescent="0.25">
      <c r="A2656" s="25"/>
      <c r="B2656" s="3"/>
    </row>
    <row r="2657" spans="1:2" x14ac:dyDescent="0.25">
      <c r="A2657" s="25"/>
      <c r="B2657" s="3"/>
    </row>
    <row r="2658" spans="1:2" x14ac:dyDescent="0.25">
      <c r="A2658" s="25"/>
      <c r="B2658" s="3"/>
    </row>
    <row r="2659" spans="1:2" x14ac:dyDescent="0.25">
      <c r="A2659" s="25"/>
      <c r="B2659" s="3"/>
    </row>
    <row r="2660" spans="1:2" x14ac:dyDescent="0.25">
      <c r="A2660" s="25"/>
      <c r="B2660" s="3"/>
    </row>
    <row r="2661" spans="1:2" x14ac:dyDescent="0.25">
      <c r="A2661" s="25"/>
      <c r="B2661" s="3"/>
    </row>
    <row r="2662" spans="1:2" x14ac:dyDescent="0.25">
      <c r="A2662" s="25"/>
      <c r="B2662" s="3"/>
    </row>
    <row r="2663" spans="1:2" x14ac:dyDescent="0.25">
      <c r="A2663" s="25"/>
      <c r="B2663" s="3"/>
    </row>
    <row r="2664" spans="1:2" x14ac:dyDescent="0.25">
      <c r="A2664" s="25"/>
      <c r="B2664" s="3"/>
    </row>
    <row r="2665" spans="1:2" x14ac:dyDescent="0.25">
      <c r="A2665" s="25"/>
      <c r="B2665" s="3"/>
    </row>
    <row r="2666" spans="1:2" x14ac:dyDescent="0.25">
      <c r="A2666" s="25"/>
      <c r="B2666" s="3"/>
    </row>
    <row r="2667" spans="1:2" x14ac:dyDescent="0.25">
      <c r="A2667" s="25"/>
      <c r="B2667" s="3"/>
    </row>
    <row r="2668" spans="1:2" x14ac:dyDescent="0.25">
      <c r="A2668" s="25"/>
      <c r="B2668" s="3"/>
    </row>
    <row r="2669" spans="1:2" x14ac:dyDescent="0.25">
      <c r="A2669" s="25"/>
      <c r="B2669" s="3"/>
    </row>
    <row r="2670" spans="1:2" x14ac:dyDescent="0.25">
      <c r="A2670" s="25"/>
      <c r="B2670" s="3"/>
    </row>
    <row r="2671" spans="1:2" x14ac:dyDescent="0.25">
      <c r="A2671" s="25"/>
      <c r="B2671" s="3"/>
    </row>
    <row r="2672" spans="1:2" x14ac:dyDescent="0.25">
      <c r="A2672" s="25"/>
      <c r="B2672" s="3"/>
    </row>
    <row r="2673" spans="1:2" x14ac:dyDescent="0.25">
      <c r="A2673" s="25"/>
      <c r="B2673" s="3"/>
    </row>
    <row r="2674" spans="1:2" x14ac:dyDescent="0.25">
      <c r="A2674" s="25"/>
      <c r="B2674" s="3"/>
    </row>
    <row r="2675" spans="1:2" x14ac:dyDescent="0.25">
      <c r="A2675" s="25"/>
      <c r="B2675" s="3"/>
    </row>
    <row r="2676" spans="1:2" x14ac:dyDescent="0.25">
      <c r="A2676" s="25"/>
      <c r="B2676" s="3"/>
    </row>
    <row r="2677" spans="1:2" x14ac:dyDescent="0.25">
      <c r="A2677" s="25"/>
      <c r="B2677" s="3"/>
    </row>
    <row r="2678" spans="1:2" x14ac:dyDescent="0.25">
      <c r="A2678" s="25"/>
      <c r="B2678" s="3"/>
    </row>
    <row r="2679" spans="1:2" x14ac:dyDescent="0.25">
      <c r="A2679" s="25"/>
      <c r="B2679" s="3"/>
    </row>
    <row r="2680" spans="1:2" x14ac:dyDescent="0.25">
      <c r="A2680" s="25"/>
      <c r="B2680" s="3"/>
    </row>
    <row r="2681" spans="1:2" x14ac:dyDescent="0.25">
      <c r="A2681" s="25"/>
      <c r="B2681" s="3"/>
    </row>
    <row r="2682" spans="1:2" x14ac:dyDescent="0.25">
      <c r="A2682" s="25"/>
      <c r="B2682" s="3"/>
    </row>
    <row r="2683" spans="1:2" x14ac:dyDescent="0.25">
      <c r="A2683" s="25"/>
      <c r="B2683" s="3"/>
    </row>
    <row r="2684" spans="1:2" x14ac:dyDescent="0.25">
      <c r="A2684" s="25"/>
      <c r="B2684" s="3"/>
    </row>
    <row r="2685" spans="1:2" x14ac:dyDescent="0.25">
      <c r="A2685" s="25"/>
      <c r="B2685" s="3"/>
    </row>
    <row r="2686" spans="1:2" x14ac:dyDescent="0.25">
      <c r="A2686" s="25"/>
      <c r="B2686" s="3"/>
    </row>
    <row r="2687" spans="1:2" x14ac:dyDescent="0.25">
      <c r="A2687" s="25"/>
      <c r="B2687" s="3"/>
    </row>
    <row r="2688" spans="1:2" x14ac:dyDescent="0.25">
      <c r="A2688" s="25"/>
      <c r="B2688" s="3"/>
    </row>
    <row r="2689" spans="1:2" x14ac:dyDescent="0.25">
      <c r="A2689" s="25"/>
      <c r="B2689" s="3"/>
    </row>
    <row r="2690" spans="1:2" x14ac:dyDescent="0.25">
      <c r="A2690" s="25"/>
      <c r="B2690" s="3"/>
    </row>
    <row r="2691" spans="1:2" x14ac:dyDescent="0.25">
      <c r="A2691" s="25"/>
      <c r="B2691" s="3"/>
    </row>
    <row r="2692" spans="1:2" x14ac:dyDescent="0.25">
      <c r="A2692" s="25"/>
      <c r="B2692" s="3"/>
    </row>
    <row r="2693" spans="1:2" x14ac:dyDescent="0.25">
      <c r="A2693" s="25"/>
      <c r="B2693" s="3"/>
    </row>
    <row r="2694" spans="1:2" x14ac:dyDescent="0.25">
      <c r="A2694" s="25"/>
      <c r="B2694" s="3"/>
    </row>
    <row r="2695" spans="1:2" x14ac:dyDescent="0.25">
      <c r="A2695" s="25"/>
      <c r="B2695" s="3"/>
    </row>
    <row r="2696" spans="1:2" x14ac:dyDescent="0.25">
      <c r="A2696" s="25"/>
      <c r="B2696" s="3"/>
    </row>
    <row r="2697" spans="1:2" x14ac:dyDescent="0.25">
      <c r="A2697" s="25"/>
      <c r="B2697" s="3"/>
    </row>
    <row r="2698" spans="1:2" x14ac:dyDescent="0.25">
      <c r="A2698" s="25"/>
      <c r="B2698" s="3"/>
    </row>
    <row r="2699" spans="1:2" x14ac:dyDescent="0.25">
      <c r="A2699" s="25"/>
      <c r="B2699" s="3"/>
    </row>
    <row r="2700" spans="1:2" x14ac:dyDescent="0.25">
      <c r="A2700" s="25"/>
      <c r="B2700" s="3"/>
    </row>
    <row r="2701" spans="1:2" x14ac:dyDescent="0.25">
      <c r="A2701" s="25"/>
      <c r="B2701" s="3"/>
    </row>
    <row r="2702" spans="1:2" x14ac:dyDescent="0.25">
      <c r="A2702" s="25"/>
      <c r="B2702" s="3"/>
    </row>
    <row r="2703" spans="1:2" x14ac:dyDescent="0.25">
      <c r="A2703" s="25"/>
      <c r="B2703" s="3"/>
    </row>
    <row r="2704" spans="1:2" x14ac:dyDescent="0.25">
      <c r="A2704" s="25"/>
      <c r="B2704" s="3"/>
    </row>
    <row r="2705" spans="1:2" x14ac:dyDescent="0.25">
      <c r="A2705" s="25"/>
      <c r="B2705" s="3"/>
    </row>
    <row r="2706" spans="1:2" x14ac:dyDescent="0.25">
      <c r="A2706" s="25"/>
      <c r="B2706" s="3"/>
    </row>
    <row r="2707" spans="1:2" x14ac:dyDescent="0.25">
      <c r="A2707" s="25"/>
      <c r="B2707" s="3"/>
    </row>
    <row r="2708" spans="1:2" x14ac:dyDescent="0.25">
      <c r="A2708" s="25"/>
      <c r="B2708" s="3"/>
    </row>
    <row r="2709" spans="1:2" x14ac:dyDescent="0.25">
      <c r="A2709" s="25"/>
      <c r="B2709" s="3"/>
    </row>
    <row r="2710" spans="1:2" x14ac:dyDescent="0.25">
      <c r="A2710" s="25"/>
      <c r="B2710" s="3"/>
    </row>
    <row r="2711" spans="1:2" x14ac:dyDescent="0.25">
      <c r="A2711" s="25"/>
      <c r="B2711" s="3"/>
    </row>
    <row r="2712" spans="1:2" x14ac:dyDescent="0.25">
      <c r="A2712" s="25"/>
      <c r="B2712" s="3"/>
    </row>
    <row r="2713" spans="1:2" x14ac:dyDescent="0.25">
      <c r="A2713" s="25"/>
      <c r="B2713" s="3"/>
    </row>
    <row r="2714" spans="1:2" x14ac:dyDescent="0.25">
      <c r="A2714" s="25"/>
      <c r="B2714" s="3"/>
    </row>
    <row r="2715" spans="1:2" x14ac:dyDescent="0.25">
      <c r="A2715" s="25"/>
      <c r="B2715" s="3"/>
    </row>
    <row r="2716" spans="1:2" x14ac:dyDescent="0.25">
      <c r="A2716" s="25"/>
      <c r="B2716" s="3"/>
    </row>
    <row r="2717" spans="1:2" x14ac:dyDescent="0.25">
      <c r="A2717" s="25"/>
      <c r="B2717" s="3"/>
    </row>
    <row r="2718" spans="1:2" x14ac:dyDescent="0.25">
      <c r="A2718" s="25"/>
      <c r="B2718" s="3"/>
    </row>
    <row r="2719" spans="1:2" x14ac:dyDescent="0.25">
      <c r="A2719" s="25"/>
      <c r="B2719" s="3"/>
    </row>
    <row r="2720" spans="1:2" x14ac:dyDescent="0.25">
      <c r="A2720" s="25"/>
      <c r="B2720" s="3"/>
    </row>
    <row r="2721" spans="1:2" x14ac:dyDescent="0.25">
      <c r="A2721" s="25"/>
      <c r="B2721" s="3"/>
    </row>
    <row r="2722" spans="1:2" x14ac:dyDescent="0.25">
      <c r="A2722" s="25"/>
      <c r="B2722" s="3"/>
    </row>
    <row r="2723" spans="1:2" x14ac:dyDescent="0.25">
      <c r="A2723" s="25"/>
      <c r="B2723" s="3"/>
    </row>
    <row r="2724" spans="1:2" x14ac:dyDescent="0.25">
      <c r="A2724" s="25"/>
      <c r="B2724" s="3"/>
    </row>
    <row r="2725" spans="1:2" x14ac:dyDescent="0.25">
      <c r="A2725" s="25"/>
      <c r="B2725" s="3"/>
    </row>
    <row r="2726" spans="1:2" x14ac:dyDescent="0.25">
      <c r="A2726" s="25"/>
      <c r="B2726" s="3"/>
    </row>
    <row r="2727" spans="1:2" x14ac:dyDescent="0.25">
      <c r="A2727" s="25"/>
      <c r="B2727" s="3"/>
    </row>
    <row r="2728" spans="1:2" x14ac:dyDescent="0.25">
      <c r="A2728" s="25"/>
      <c r="B2728" s="3"/>
    </row>
    <row r="2729" spans="1:2" x14ac:dyDescent="0.25">
      <c r="A2729" s="25"/>
      <c r="B2729" s="3"/>
    </row>
    <row r="2730" spans="1:2" x14ac:dyDescent="0.25">
      <c r="A2730" s="25"/>
      <c r="B2730" s="3"/>
    </row>
    <row r="2731" spans="1:2" x14ac:dyDescent="0.25">
      <c r="A2731" s="25"/>
      <c r="B2731" s="3"/>
    </row>
    <row r="2732" spans="1:2" x14ac:dyDescent="0.25">
      <c r="A2732" s="25"/>
      <c r="B2732" s="3"/>
    </row>
    <row r="2733" spans="1:2" x14ac:dyDescent="0.25">
      <c r="A2733" s="25"/>
      <c r="B2733" s="3"/>
    </row>
    <row r="2734" spans="1:2" x14ac:dyDescent="0.25">
      <c r="A2734" s="25"/>
      <c r="B2734" s="3"/>
    </row>
    <row r="2735" spans="1:2" x14ac:dyDescent="0.25">
      <c r="A2735" s="25"/>
      <c r="B2735" s="3"/>
    </row>
    <row r="2736" spans="1:2" x14ac:dyDescent="0.25">
      <c r="A2736" s="25"/>
      <c r="B2736" s="3"/>
    </row>
    <row r="2737" spans="1:2" x14ac:dyDescent="0.25">
      <c r="A2737" s="25"/>
      <c r="B2737" s="3"/>
    </row>
    <row r="2738" spans="1:2" x14ac:dyDescent="0.25">
      <c r="A2738" s="25"/>
      <c r="B2738" s="3"/>
    </row>
    <row r="2739" spans="1:2" x14ac:dyDescent="0.25">
      <c r="A2739" s="25"/>
      <c r="B2739" s="3"/>
    </row>
    <row r="2740" spans="1:2" x14ac:dyDescent="0.25">
      <c r="A2740" s="25"/>
      <c r="B2740" s="3"/>
    </row>
    <row r="2741" spans="1:2" x14ac:dyDescent="0.25">
      <c r="A2741" s="25"/>
      <c r="B2741" s="3"/>
    </row>
    <row r="2742" spans="1:2" x14ac:dyDescent="0.25">
      <c r="A2742" s="25"/>
      <c r="B2742" s="3"/>
    </row>
    <row r="2743" spans="1:2" x14ac:dyDescent="0.25">
      <c r="A2743" s="25"/>
      <c r="B2743" s="3"/>
    </row>
    <row r="2744" spans="1:2" x14ac:dyDescent="0.25">
      <c r="A2744" s="25"/>
      <c r="B2744" s="3"/>
    </row>
    <row r="2745" spans="1:2" x14ac:dyDescent="0.25">
      <c r="A2745" s="25"/>
      <c r="B2745" s="3"/>
    </row>
    <row r="2746" spans="1:2" x14ac:dyDescent="0.25">
      <c r="A2746" s="25"/>
      <c r="B2746" s="3"/>
    </row>
    <row r="2747" spans="1:2" x14ac:dyDescent="0.25">
      <c r="A2747" s="25"/>
      <c r="B2747" s="3"/>
    </row>
    <row r="2748" spans="1:2" x14ac:dyDescent="0.25">
      <c r="A2748" s="25"/>
      <c r="B2748" s="3"/>
    </row>
    <row r="2749" spans="1:2" x14ac:dyDescent="0.25">
      <c r="A2749" s="25"/>
      <c r="B2749" s="3"/>
    </row>
    <row r="2750" spans="1:2" x14ac:dyDescent="0.25">
      <c r="A2750" s="25"/>
      <c r="B2750" s="3"/>
    </row>
    <row r="2751" spans="1:2" x14ac:dyDescent="0.25">
      <c r="A2751" s="25"/>
      <c r="B2751" s="3"/>
    </row>
    <row r="2752" spans="1:2" x14ac:dyDescent="0.25">
      <c r="A2752" s="25"/>
      <c r="B2752" s="3"/>
    </row>
    <row r="2753" spans="1:2" x14ac:dyDescent="0.25">
      <c r="A2753" s="25"/>
      <c r="B2753" s="3"/>
    </row>
    <row r="2754" spans="1:2" x14ac:dyDescent="0.25">
      <c r="A2754" s="25"/>
      <c r="B2754" s="3"/>
    </row>
    <row r="2755" spans="1:2" x14ac:dyDescent="0.25">
      <c r="A2755" s="25"/>
      <c r="B2755" s="3"/>
    </row>
    <row r="2756" spans="1:2" x14ac:dyDescent="0.25">
      <c r="A2756" s="25"/>
      <c r="B2756" s="3"/>
    </row>
    <row r="2757" spans="1:2" x14ac:dyDescent="0.25">
      <c r="A2757" s="25"/>
      <c r="B2757" s="3"/>
    </row>
    <row r="2758" spans="1:2" x14ac:dyDescent="0.25">
      <c r="A2758" s="25"/>
      <c r="B2758" s="3"/>
    </row>
    <row r="2759" spans="1:2" x14ac:dyDescent="0.25">
      <c r="A2759" s="25"/>
      <c r="B2759" s="3"/>
    </row>
    <row r="2760" spans="1:2" x14ac:dyDescent="0.25">
      <c r="A2760" s="25"/>
      <c r="B2760" s="3"/>
    </row>
    <row r="2761" spans="1:2" x14ac:dyDescent="0.25">
      <c r="A2761" s="25"/>
      <c r="B2761" s="3"/>
    </row>
    <row r="2762" spans="1:2" x14ac:dyDescent="0.25">
      <c r="A2762" s="25"/>
      <c r="B2762" s="3"/>
    </row>
    <row r="2763" spans="1:2" x14ac:dyDescent="0.25">
      <c r="A2763" s="25"/>
      <c r="B2763" s="3"/>
    </row>
    <row r="2764" spans="1:2" x14ac:dyDescent="0.25">
      <c r="A2764" s="25"/>
      <c r="B2764" s="3"/>
    </row>
    <row r="2765" spans="1:2" x14ac:dyDescent="0.25">
      <c r="A2765" s="25"/>
      <c r="B2765" s="3"/>
    </row>
    <row r="2766" spans="1:2" x14ac:dyDescent="0.25">
      <c r="A2766" s="25"/>
      <c r="B2766" s="3"/>
    </row>
    <row r="2767" spans="1:2" x14ac:dyDescent="0.25">
      <c r="A2767" s="25"/>
      <c r="B2767" s="3"/>
    </row>
    <row r="2768" spans="1:2" x14ac:dyDescent="0.25">
      <c r="A2768" s="25"/>
      <c r="B2768" s="3"/>
    </row>
    <row r="2769" spans="1:2" x14ac:dyDescent="0.25">
      <c r="A2769" s="25"/>
      <c r="B2769" s="3"/>
    </row>
    <row r="2770" spans="1:2" x14ac:dyDescent="0.25">
      <c r="A2770" s="25"/>
      <c r="B2770" s="3"/>
    </row>
    <row r="2771" spans="1:2" x14ac:dyDescent="0.25">
      <c r="A2771" s="25"/>
      <c r="B2771" s="3"/>
    </row>
    <row r="2772" spans="1:2" x14ac:dyDescent="0.25">
      <c r="A2772" s="25"/>
      <c r="B2772" s="3"/>
    </row>
    <row r="2773" spans="1:2" x14ac:dyDescent="0.25">
      <c r="A2773" s="25"/>
      <c r="B2773" s="3"/>
    </row>
    <row r="2774" spans="1:2" x14ac:dyDescent="0.25">
      <c r="A2774" s="25"/>
      <c r="B2774" s="3"/>
    </row>
    <row r="2775" spans="1:2" x14ac:dyDescent="0.25">
      <c r="A2775" s="25"/>
      <c r="B2775" s="3"/>
    </row>
    <row r="2776" spans="1:2" x14ac:dyDescent="0.25">
      <c r="A2776" s="25"/>
      <c r="B2776" s="3"/>
    </row>
    <row r="2777" spans="1:2" x14ac:dyDescent="0.25">
      <c r="A2777" s="25"/>
      <c r="B2777" s="3"/>
    </row>
    <row r="2778" spans="1:2" x14ac:dyDescent="0.25">
      <c r="A2778" s="25"/>
      <c r="B2778" s="3"/>
    </row>
    <row r="2779" spans="1:2" x14ac:dyDescent="0.25">
      <c r="A2779" s="25"/>
      <c r="B2779" s="3"/>
    </row>
    <row r="2780" spans="1:2" x14ac:dyDescent="0.25">
      <c r="A2780" s="25"/>
      <c r="B2780" s="3"/>
    </row>
    <row r="2781" spans="1:2" x14ac:dyDescent="0.25">
      <c r="A2781" s="25"/>
      <c r="B2781" s="3"/>
    </row>
    <row r="2782" spans="1:2" x14ac:dyDescent="0.25">
      <c r="A2782" s="25"/>
      <c r="B2782" s="3"/>
    </row>
    <row r="2783" spans="1:2" x14ac:dyDescent="0.25">
      <c r="A2783" s="25"/>
      <c r="B2783" s="3"/>
    </row>
    <row r="2784" spans="1:2" x14ac:dyDescent="0.25">
      <c r="A2784" s="25"/>
      <c r="B2784" s="3"/>
    </row>
    <row r="2785" spans="1:2" x14ac:dyDescent="0.25">
      <c r="A2785" s="25"/>
      <c r="B2785" s="3"/>
    </row>
    <row r="2786" spans="1:2" x14ac:dyDescent="0.25">
      <c r="A2786" s="25"/>
      <c r="B2786" s="3"/>
    </row>
    <row r="2787" spans="1:2" x14ac:dyDescent="0.25">
      <c r="A2787" s="25"/>
      <c r="B2787" s="3"/>
    </row>
    <row r="2788" spans="1:2" x14ac:dyDescent="0.25">
      <c r="A2788" s="25"/>
      <c r="B2788" s="3"/>
    </row>
    <row r="2789" spans="1:2" x14ac:dyDescent="0.25">
      <c r="A2789" s="25"/>
      <c r="B2789" s="3"/>
    </row>
    <row r="2790" spans="1:2" x14ac:dyDescent="0.25">
      <c r="A2790" s="25"/>
      <c r="B2790" s="3"/>
    </row>
    <row r="2791" spans="1:2" x14ac:dyDescent="0.25">
      <c r="A2791" s="25"/>
      <c r="B2791" s="3"/>
    </row>
    <row r="2792" spans="1:2" x14ac:dyDescent="0.25">
      <c r="A2792" s="25"/>
      <c r="B2792" s="3"/>
    </row>
    <row r="2793" spans="1:2" x14ac:dyDescent="0.25">
      <c r="A2793" s="25"/>
      <c r="B2793" s="3"/>
    </row>
    <row r="2794" spans="1:2" x14ac:dyDescent="0.25">
      <c r="A2794" s="25"/>
      <c r="B2794" s="3"/>
    </row>
    <row r="2795" spans="1:2" x14ac:dyDescent="0.25">
      <c r="A2795" s="25"/>
      <c r="B2795" s="3"/>
    </row>
    <row r="2796" spans="1:2" x14ac:dyDescent="0.25">
      <c r="A2796" s="25"/>
      <c r="B2796" s="3"/>
    </row>
    <row r="2797" spans="1:2" x14ac:dyDescent="0.25">
      <c r="A2797" s="25"/>
      <c r="B2797" s="3"/>
    </row>
    <row r="2798" spans="1:2" x14ac:dyDescent="0.25">
      <c r="A2798" s="25"/>
      <c r="B2798" s="3"/>
    </row>
    <row r="2799" spans="1:2" x14ac:dyDescent="0.25">
      <c r="A2799" s="25"/>
      <c r="B2799" s="3"/>
    </row>
    <row r="2800" spans="1:2" x14ac:dyDescent="0.25">
      <c r="A2800" s="25"/>
      <c r="B2800" s="3"/>
    </row>
    <row r="2801" spans="1:2" x14ac:dyDescent="0.25">
      <c r="A2801" s="25"/>
      <c r="B2801" s="3"/>
    </row>
    <row r="2802" spans="1:2" x14ac:dyDescent="0.25">
      <c r="A2802" s="25"/>
      <c r="B2802" s="3"/>
    </row>
    <row r="2803" spans="1:2" x14ac:dyDescent="0.25">
      <c r="A2803" s="25"/>
      <c r="B2803" s="3"/>
    </row>
    <row r="2804" spans="1:2" x14ac:dyDescent="0.25">
      <c r="A2804" s="25"/>
      <c r="B2804" s="3"/>
    </row>
    <row r="2805" spans="1:2" x14ac:dyDescent="0.25">
      <c r="A2805" s="25"/>
      <c r="B2805" s="3"/>
    </row>
    <row r="2806" spans="1:2" x14ac:dyDescent="0.25">
      <c r="A2806" s="25"/>
      <c r="B2806" s="3"/>
    </row>
    <row r="2807" spans="1:2" x14ac:dyDescent="0.25">
      <c r="A2807" s="25"/>
      <c r="B2807" s="3"/>
    </row>
    <row r="2808" spans="1:2" x14ac:dyDescent="0.25">
      <c r="A2808" s="25"/>
      <c r="B2808" s="3"/>
    </row>
    <row r="2809" spans="1:2" x14ac:dyDescent="0.25">
      <c r="A2809" s="25"/>
      <c r="B2809" s="3"/>
    </row>
    <row r="2810" spans="1:2" x14ac:dyDescent="0.25">
      <c r="A2810" s="25"/>
      <c r="B2810" s="3"/>
    </row>
    <row r="2811" spans="1:2" x14ac:dyDescent="0.25">
      <c r="A2811" s="25"/>
      <c r="B2811" s="3"/>
    </row>
    <row r="2812" spans="1:2" x14ac:dyDescent="0.25">
      <c r="A2812" s="25"/>
      <c r="B2812" s="3"/>
    </row>
    <row r="2813" spans="1:2" x14ac:dyDescent="0.25">
      <c r="A2813" s="25"/>
      <c r="B2813" s="3"/>
    </row>
    <row r="2814" spans="1:2" x14ac:dyDescent="0.25">
      <c r="A2814" s="25"/>
      <c r="B2814" s="3"/>
    </row>
    <row r="2815" spans="1:2" x14ac:dyDescent="0.25">
      <c r="A2815" s="25"/>
      <c r="B2815" s="3"/>
    </row>
    <row r="2816" spans="1:2" x14ac:dyDescent="0.25">
      <c r="A2816" s="25"/>
      <c r="B2816" s="3"/>
    </row>
    <row r="2817" spans="1:2" x14ac:dyDescent="0.25">
      <c r="A2817" s="25"/>
      <c r="B2817" s="3"/>
    </row>
    <row r="2818" spans="1:2" x14ac:dyDescent="0.25">
      <c r="A2818" s="25"/>
      <c r="B2818" s="3"/>
    </row>
    <row r="2819" spans="1:2" x14ac:dyDescent="0.25">
      <c r="A2819" s="25"/>
      <c r="B2819" s="3"/>
    </row>
    <row r="2820" spans="1:2" x14ac:dyDescent="0.25">
      <c r="A2820" s="25"/>
      <c r="B2820" s="3"/>
    </row>
    <row r="2821" spans="1:2" x14ac:dyDescent="0.25">
      <c r="A2821" s="25"/>
      <c r="B2821" s="3"/>
    </row>
    <row r="2822" spans="1:2" x14ac:dyDescent="0.25">
      <c r="A2822" s="25"/>
      <c r="B2822" s="3"/>
    </row>
    <row r="2823" spans="1:2" x14ac:dyDescent="0.25">
      <c r="A2823" s="25"/>
      <c r="B2823" s="3"/>
    </row>
    <row r="2824" spans="1:2" x14ac:dyDescent="0.25">
      <c r="A2824" s="25"/>
      <c r="B2824" s="3"/>
    </row>
    <row r="2825" spans="1:2" x14ac:dyDescent="0.25">
      <c r="A2825" s="25"/>
      <c r="B2825" s="3"/>
    </row>
    <row r="2826" spans="1:2" x14ac:dyDescent="0.25">
      <c r="A2826" s="25"/>
      <c r="B2826" s="3"/>
    </row>
    <row r="2827" spans="1:2" x14ac:dyDescent="0.25">
      <c r="A2827" s="25"/>
      <c r="B2827" s="3"/>
    </row>
    <row r="2828" spans="1:2" x14ac:dyDescent="0.25">
      <c r="A2828" s="25"/>
      <c r="B2828" s="3"/>
    </row>
    <row r="2829" spans="1:2" x14ac:dyDescent="0.25">
      <c r="A2829" s="25"/>
      <c r="B2829" s="3"/>
    </row>
    <row r="2830" spans="1:2" x14ac:dyDescent="0.25">
      <c r="A2830" s="25"/>
      <c r="B2830" s="3"/>
    </row>
    <row r="2831" spans="1:2" x14ac:dyDescent="0.25">
      <c r="A2831" s="25"/>
      <c r="B2831" s="3"/>
    </row>
    <row r="2832" spans="1:2" x14ac:dyDescent="0.25">
      <c r="A2832" s="25"/>
      <c r="B2832" s="3"/>
    </row>
    <row r="2833" spans="1:2" x14ac:dyDescent="0.25">
      <c r="A2833" s="25"/>
      <c r="B2833" s="3"/>
    </row>
    <row r="2834" spans="1:2" x14ac:dyDescent="0.25">
      <c r="A2834" s="25"/>
      <c r="B2834" s="3"/>
    </row>
    <row r="2835" spans="1:2" x14ac:dyDescent="0.25">
      <c r="A2835" s="25"/>
      <c r="B2835" s="3"/>
    </row>
    <row r="2836" spans="1:2" x14ac:dyDescent="0.25">
      <c r="A2836" s="25"/>
      <c r="B2836" s="3"/>
    </row>
    <row r="2837" spans="1:2" x14ac:dyDescent="0.25">
      <c r="A2837" s="25"/>
      <c r="B2837" s="3"/>
    </row>
    <row r="2838" spans="1:2" x14ac:dyDescent="0.25">
      <c r="A2838" s="25"/>
      <c r="B2838" s="3"/>
    </row>
    <row r="2839" spans="1:2" x14ac:dyDescent="0.25">
      <c r="A2839" s="25"/>
      <c r="B2839" s="3"/>
    </row>
    <row r="2840" spans="1:2" x14ac:dyDescent="0.25">
      <c r="A2840" s="25"/>
      <c r="B2840" s="3"/>
    </row>
    <row r="2841" spans="1:2" x14ac:dyDescent="0.25">
      <c r="A2841" s="25"/>
      <c r="B2841" s="3"/>
    </row>
    <row r="2842" spans="1:2" x14ac:dyDescent="0.25">
      <c r="A2842" s="25"/>
      <c r="B2842" s="3"/>
    </row>
    <row r="2843" spans="1:2" x14ac:dyDescent="0.25">
      <c r="A2843" s="25"/>
      <c r="B2843" s="3"/>
    </row>
    <row r="2844" spans="1:2" x14ac:dyDescent="0.25">
      <c r="A2844" s="25"/>
      <c r="B2844" s="3"/>
    </row>
    <row r="2845" spans="1:2" x14ac:dyDescent="0.25">
      <c r="A2845" s="25"/>
      <c r="B2845" s="3"/>
    </row>
    <row r="2846" spans="1:2" x14ac:dyDescent="0.25">
      <c r="A2846" s="25"/>
      <c r="B2846" s="3"/>
    </row>
    <row r="2847" spans="1:2" x14ac:dyDescent="0.25">
      <c r="A2847" s="25"/>
      <c r="B2847" s="3"/>
    </row>
    <row r="2848" spans="1:2" x14ac:dyDescent="0.25">
      <c r="A2848" s="25"/>
      <c r="B2848" s="3"/>
    </row>
    <row r="2849" spans="1:2" x14ac:dyDescent="0.25">
      <c r="A2849" s="25"/>
      <c r="B2849" s="3"/>
    </row>
    <row r="2850" spans="1:2" x14ac:dyDescent="0.25">
      <c r="A2850" s="25"/>
      <c r="B2850" s="3"/>
    </row>
    <row r="2851" spans="1:2" x14ac:dyDescent="0.25">
      <c r="A2851" s="25"/>
      <c r="B2851" s="3"/>
    </row>
    <row r="2852" spans="1:2" x14ac:dyDescent="0.25">
      <c r="A2852" s="25"/>
      <c r="B2852" s="3"/>
    </row>
    <row r="2853" spans="1:2" x14ac:dyDescent="0.25">
      <c r="A2853" s="25"/>
      <c r="B2853" s="3"/>
    </row>
    <row r="2854" spans="1:2" x14ac:dyDescent="0.25">
      <c r="A2854" s="25"/>
      <c r="B2854" s="3"/>
    </row>
    <row r="2855" spans="1:2" x14ac:dyDescent="0.25">
      <c r="A2855" s="25"/>
      <c r="B2855" s="3"/>
    </row>
    <row r="2856" spans="1:2" x14ac:dyDescent="0.25">
      <c r="A2856" s="25"/>
      <c r="B2856" s="3"/>
    </row>
    <row r="2857" spans="1:2" x14ac:dyDescent="0.25">
      <c r="A2857" s="25"/>
      <c r="B2857" s="3"/>
    </row>
    <row r="2858" spans="1:2" x14ac:dyDescent="0.25">
      <c r="A2858" s="25"/>
      <c r="B2858" s="3"/>
    </row>
    <row r="2859" spans="1:2" x14ac:dyDescent="0.25">
      <c r="A2859" s="25"/>
      <c r="B2859" s="3"/>
    </row>
    <row r="2860" spans="1:2" x14ac:dyDescent="0.25">
      <c r="A2860" s="25"/>
      <c r="B2860" s="3"/>
    </row>
    <row r="2861" spans="1:2" x14ac:dyDescent="0.25">
      <c r="A2861" s="25"/>
      <c r="B2861" s="3"/>
    </row>
    <row r="2862" spans="1:2" x14ac:dyDescent="0.25">
      <c r="A2862" s="25"/>
      <c r="B2862" s="3"/>
    </row>
    <row r="2863" spans="1:2" x14ac:dyDescent="0.25">
      <c r="A2863" s="25"/>
      <c r="B2863" s="3"/>
    </row>
    <row r="2864" spans="1:2" x14ac:dyDescent="0.25">
      <c r="A2864" s="25"/>
      <c r="B2864" s="3"/>
    </row>
    <row r="2865" spans="1:2" x14ac:dyDescent="0.25">
      <c r="A2865" s="25"/>
      <c r="B2865" s="3"/>
    </row>
    <row r="2866" spans="1:2" x14ac:dyDescent="0.25">
      <c r="A2866" s="25"/>
      <c r="B2866" s="3"/>
    </row>
    <row r="2867" spans="1:2" x14ac:dyDescent="0.25">
      <c r="A2867" s="25"/>
      <c r="B2867" s="3"/>
    </row>
    <row r="2868" spans="1:2" x14ac:dyDescent="0.25">
      <c r="A2868" s="25"/>
      <c r="B2868" s="3"/>
    </row>
    <row r="2869" spans="1:2" x14ac:dyDescent="0.25">
      <c r="A2869" s="25"/>
      <c r="B2869" s="3"/>
    </row>
    <row r="2870" spans="1:2" x14ac:dyDescent="0.25">
      <c r="A2870" s="25"/>
      <c r="B2870" s="3"/>
    </row>
    <row r="2871" spans="1:2" x14ac:dyDescent="0.25">
      <c r="A2871" s="25"/>
      <c r="B2871" s="3"/>
    </row>
    <row r="2872" spans="1:2" x14ac:dyDescent="0.25">
      <c r="A2872" s="25"/>
      <c r="B2872" s="3"/>
    </row>
    <row r="2873" spans="1:2" x14ac:dyDescent="0.25">
      <c r="A2873" s="25"/>
      <c r="B2873" s="3"/>
    </row>
    <row r="2874" spans="1:2" x14ac:dyDescent="0.25">
      <c r="A2874" s="25"/>
      <c r="B2874" s="3"/>
    </row>
    <row r="2875" spans="1:2" x14ac:dyDescent="0.25">
      <c r="A2875" s="25"/>
      <c r="B2875" s="3"/>
    </row>
    <row r="2876" spans="1:2" x14ac:dyDescent="0.25">
      <c r="A2876" s="25"/>
      <c r="B2876" s="3"/>
    </row>
    <row r="2877" spans="1:2" x14ac:dyDescent="0.25">
      <c r="A2877" s="25"/>
      <c r="B2877" s="3"/>
    </row>
    <row r="2878" spans="1:2" x14ac:dyDescent="0.25">
      <c r="A2878" s="25"/>
      <c r="B2878" s="3"/>
    </row>
    <row r="2879" spans="1:2" x14ac:dyDescent="0.25">
      <c r="A2879" s="25"/>
      <c r="B2879" s="3"/>
    </row>
    <row r="2880" spans="1:2" x14ac:dyDescent="0.25">
      <c r="A2880" s="25"/>
      <c r="B2880" s="3"/>
    </row>
    <row r="2881" spans="1:2" x14ac:dyDescent="0.25">
      <c r="A2881" s="25"/>
      <c r="B2881" s="3"/>
    </row>
    <row r="2882" spans="1:2" x14ac:dyDescent="0.25">
      <c r="A2882" s="25"/>
      <c r="B2882" s="3"/>
    </row>
    <row r="2883" spans="1:2" x14ac:dyDescent="0.25">
      <c r="A2883" s="25"/>
      <c r="B2883" s="3"/>
    </row>
    <row r="2884" spans="1:2" x14ac:dyDescent="0.25">
      <c r="A2884" s="25"/>
      <c r="B2884" s="3"/>
    </row>
    <row r="2885" spans="1:2" x14ac:dyDescent="0.25">
      <c r="A2885" s="25"/>
      <c r="B2885" s="3"/>
    </row>
    <row r="2886" spans="1:2" x14ac:dyDescent="0.25">
      <c r="A2886" s="25"/>
      <c r="B2886" s="3"/>
    </row>
    <row r="2887" spans="1:2" x14ac:dyDescent="0.25">
      <c r="A2887" s="25"/>
      <c r="B2887" s="3"/>
    </row>
    <row r="2888" spans="1:2" x14ac:dyDescent="0.25">
      <c r="A2888" s="25"/>
      <c r="B2888" s="3"/>
    </row>
    <row r="2889" spans="1:2" x14ac:dyDescent="0.25">
      <c r="A2889" s="25"/>
      <c r="B2889" s="3"/>
    </row>
    <row r="2890" spans="1:2" x14ac:dyDescent="0.25">
      <c r="A2890" s="25"/>
      <c r="B2890" s="3"/>
    </row>
    <row r="2891" spans="1:2" x14ac:dyDescent="0.25">
      <c r="A2891" s="25"/>
      <c r="B2891" s="3"/>
    </row>
    <row r="2892" spans="1:2" x14ac:dyDescent="0.25">
      <c r="A2892" s="25"/>
      <c r="B2892" s="3"/>
    </row>
    <row r="2893" spans="1:2" x14ac:dyDescent="0.25">
      <c r="A2893" s="25"/>
      <c r="B2893" s="3"/>
    </row>
    <row r="2894" spans="1:2" x14ac:dyDescent="0.25">
      <c r="A2894" s="25"/>
      <c r="B2894" s="3"/>
    </row>
    <row r="2895" spans="1:2" x14ac:dyDescent="0.25">
      <c r="A2895" s="25"/>
      <c r="B2895" s="3"/>
    </row>
    <row r="2896" spans="1:2" x14ac:dyDescent="0.25">
      <c r="A2896" s="25"/>
      <c r="B2896" s="3"/>
    </row>
    <row r="2897" spans="1:2" x14ac:dyDescent="0.25">
      <c r="A2897" s="25"/>
      <c r="B2897" s="3"/>
    </row>
    <row r="2898" spans="1:2" x14ac:dyDescent="0.25">
      <c r="A2898" s="25"/>
      <c r="B2898" s="3"/>
    </row>
    <row r="2899" spans="1:2" x14ac:dyDescent="0.25">
      <c r="A2899" s="25"/>
      <c r="B2899" s="3"/>
    </row>
    <row r="2900" spans="1:2" x14ac:dyDescent="0.25">
      <c r="A2900" s="25"/>
      <c r="B2900" s="3"/>
    </row>
    <row r="2901" spans="1:2" x14ac:dyDescent="0.25">
      <c r="A2901" s="25"/>
      <c r="B2901" s="3"/>
    </row>
    <row r="2902" spans="1:2" x14ac:dyDescent="0.25">
      <c r="A2902" s="25"/>
      <c r="B2902" s="3"/>
    </row>
    <row r="2903" spans="1:2" x14ac:dyDescent="0.25">
      <c r="A2903" s="25"/>
      <c r="B2903" s="3"/>
    </row>
    <row r="2904" spans="1:2" x14ac:dyDescent="0.25">
      <c r="A2904" s="25"/>
      <c r="B2904" s="3"/>
    </row>
    <row r="2905" spans="1:2" x14ac:dyDescent="0.25">
      <c r="A2905" s="25"/>
      <c r="B2905" s="3"/>
    </row>
    <row r="2906" spans="1:2" x14ac:dyDescent="0.25">
      <c r="A2906" s="25"/>
      <c r="B2906" s="3"/>
    </row>
    <row r="2907" spans="1:2" x14ac:dyDescent="0.25">
      <c r="A2907" s="25"/>
      <c r="B2907" s="3"/>
    </row>
    <row r="2908" spans="1:2" x14ac:dyDescent="0.25">
      <c r="A2908" s="25"/>
      <c r="B2908" s="3"/>
    </row>
    <row r="2909" spans="1:2" x14ac:dyDescent="0.25">
      <c r="A2909" s="25"/>
      <c r="B2909" s="3"/>
    </row>
    <row r="2910" spans="1:2" x14ac:dyDescent="0.25">
      <c r="A2910" s="25"/>
      <c r="B2910" s="3"/>
    </row>
    <row r="2911" spans="1:2" x14ac:dyDescent="0.25">
      <c r="A2911" s="25"/>
      <c r="B2911" s="3"/>
    </row>
    <row r="2912" spans="1:2" x14ac:dyDescent="0.25">
      <c r="A2912" s="25"/>
      <c r="B2912" s="3"/>
    </row>
    <row r="2913" spans="1:2" x14ac:dyDescent="0.25">
      <c r="A2913" s="25"/>
      <c r="B2913" s="3"/>
    </row>
    <row r="2914" spans="1:2" x14ac:dyDescent="0.25">
      <c r="A2914" s="25"/>
      <c r="B2914" s="3"/>
    </row>
    <row r="2915" spans="1:2" x14ac:dyDescent="0.25">
      <c r="A2915" s="25"/>
      <c r="B2915" s="3"/>
    </row>
    <row r="2916" spans="1:2" x14ac:dyDescent="0.25">
      <c r="A2916" s="25"/>
      <c r="B2916" s="3"/>
    </row>
    <row r="2917" spans="1:2" x14ac:dyDescent="0.25">
      <c r="A2917" s="25"/>
      <c r="B2917" s="3"/>
    </row>
    <row r="2918" spans="1:2" x14ac:dyDescent="0.25">
      <c r="A2918" s="25"/>
      <c r="B2918" s="3"/>
    </row>
    <row r="2919" spans="1:2" x14ac:dyDescent="0.25">
      <c r="A2919" s="25"/>
      <c r="B2919" s="3"/>
    </row>
    <row r="2920" spans="1:2" x14ac:dyDescent="0.25">
      <c r="A2920" s="25"/>
      <c r="B2920" s="3"/>
    </row>
    <row r="2921" spans="1:2" x14ac:dyDescent="0.25">
      <c r="A2921" s="25"/>
      <c r="B2921" s="3"/>
    </row>
    <row r="2922" spans="1:2" x14ac:dyDescent="0.25">
      <c r="A2922" s="25"/>
      <c r="B2922" s="3"/>
    </row>
    <row r="2923" spans="1:2" x14ac:dyDescent="0.25">
      <c r="A2923" s="25"/>
      <c r="B2923" s="3"/>
    </row>
    <row r="2924" spans="1:2" x14ac:dyDescent="0.25">
      <c r="A2924" s="25"/>
      <c r="B2924" s="3"/>
    </row>
    <row r="2925" spans="1:2" x14ac:dyDescent="0.25">
      <c r="A2925" s="25"/>
      <c r="B2925" s="3"/>
    </row>
    <row r="2926" spans="1:2" x14ac:dyDescent="0.25">
      <c r="A2926" s="25"/>
      <c r="B2926" s="3"/>
    </row>
    <row r="2927" spans="1:2" x14ac:dyDescent="0.25">
      <c r="A2927" s="25"/>
      <c r="B2927" s="3"/>
    </row>
    <row r="2928" spans="1:2" x14ac:dyDescent="0.25">
      <c r="A2928" s="25"/>
      <c r="B2928" s="3"/>
    </row>
    <row r="2929" spans="1:2" x14ac:dyDescent="0.25">
      <c r="A2929" s="25"/>
      <c r="B2929" s="3"/>
    </row>
    <row r="2930" spans="1:2" x14ac:dyDescent="0.25">
      <c r="A2930" s="25"/>
      <c r="B2930" s="3"/>
    </row>
    <row r="2931" spans="1:2" x14ac:dyDescent="0.25">
      <c r="A2931" s="25"/>
      <c r="B2931" s="3"/>
    </row>
    <row r="2932" spans="1:2" x14ac:dyDescent="0.25">
      <c r="A2932" s="25"/>
      <c r="B2932" s="3"/>
    </row>
    <row r="2933" spans="1:2" x14ac:dyDescent="0.25">
      <c r="A2933" s="25"/>
      <c r="B2933" s="3"/>
    </row>
    <row r="2934" spans="1:2" x14ac:dyDescent="0.25">
      <c r="A2934" s="25"/>
      <c r="B2934" s="3"/>
    </row>
    <row r="2935" spans="1:2" x14ac:dyDescent="0.25">
      <c r="A2935" s="25"/>
      <c r="B2935" s="3"/>
    </row>
    <row r="2936" spans="1:2" x14ac:dyDescent="0.25">
      <c r="A2936" s="25"/>
      <c r="B2936" s="3"/>
    </row>
    <row r="2937" spans="1:2" x14ac:dyDescent="0.25">
      <c r="A2937" s="25"/>
      <c r="B2937" s="3"/>
    </row>
    <row r="2938" spans="1:2" x14ac:dyDescent="0.25">
      <c r="A2938" s="25"/>
      <c r="B2938" s="3"/>
    </row>
    <row r="2939" spans="1:2" x14ac:dyDescent="0.25">
      <c r="A2939" s="25"/>
      <c r="B2939" s="3"/>
    </row>
    <row r="2940" spans="1:2" x14ac:dyDescent="0.25">
      <c r="A2940" s="25"/>
      <c r="B2940" s="3"/>
    </row>
    <row r="2941" spans="1:2" x14ac:dyDescent="0.25">
      <c r="A2941" s="25"/>
      <c r="B2941" s="3"/>
    </row>
    <row r="2942" spans="1:2" x14ac:dyDescent="0.25">
      <c r="A2942" s="25"/>
      <c r="B2942" s="3"/>
    </row>
    <row r="2943" spans="1:2" x14ac:dyDescent="0.25">
      <c r="A2943" s="25"/>
      <c r="B2943" s="3"/>
    </row>
    <row r="2944" spans="1:2" x14ac:dyDescent="0.25">
      <c r="A2944" s="25"/>
      <c r="B2944" s="3"/>
    </row>
    <row r="2945" spans="1:2" x14ac:dyDescent="0.25">
      <c r="A2945" s="25"/>
      <c r="B2945" s="3"/>
    </row>
    <row r="2946" spans="1:2" x14ac:dyDescent="0.25">
      <c r="A2946" s="25"/>
      <c r="B2946" s="3"/>
    </row>
    <row r="2947" spans="1:2" x14ac:dyDescent="0.25">
      <c r="A2947" s="25"/>
      <c r="B2947" s="3"/>
    </row>
    <row r="2948" spans="1:2" x14ac:dyDescent="0.25">
      <c r="A2948" s="25"/>
      <c r="B2948" s="3"/>
    </row>
    <row r="2949" spans="1:2" x14ac:dyDescent="0.25">
      <c r="A2949" s="25"/>
      <c r="B2949" s="3"/>
    </row>
    <row r="2950" spans="1:2" x14ac:dyDescent="0.25">
      <c r="A2950" s="25"/>
      <c r="B2950" s="3"/>
    </row>
    <row r="2951" spans="1:2" x14ac:dyDescent="0.25">
      <c r="A2951" s="25"/>
      <c r="B2951" s="3"/>
    </row>
    <row r="2952" spans="1:2" x14ac:dyDescent="0.25">
      <c r="A2952" s="25"/>
      <c r="B2952" s="3"/>
    </row>
    <row r="2953" spans="1:2" x14ac:dyDescent="0.25">
      <c r="A2953" s="25"/>
      <c r="B2953" s="3"/>
    </row>
    <row r="2954" spans="1:2" x14ac:dyDescent="0.25">
      <c r="A2954" s="25"/>
      <c r="B2954" s="3"/>
    </row>
    <row r="2955" spans="1:2" x14ac:dyDescent="0.25">
      <c r="A2955" s="25"/>
      <c r="B2955" s="3"/>
    </row>
    <row r="2956" spans="1:2" x14ac:dyDescent="0.25">
      <c r="A2956" s="25"/>
      <c r="B2956" s="3"/>
    </row>
    <row r="2957" spans="1:2" x14ac:dyDescent="0.25">
      <c r="A2957" s="25"/>
      <c r="B2957" s="3"/>
    </row>
    <row r="2958" spans="1:2" x14ac:dyDescent="0.25">
      <c r="A2958" s="25"/>
      <c r="B2958" s="3"/>
    </row>
    <row r="2959" spans="1:2" x14ac:dyDescent="0.25">
      <c r="A2959" s="25"/>
      <c r="B2959" s="3"/>
    </row>
    <row r="2960" spans="1:2" x14ac:dyDescent="0.25">
      <c r="A2960" s="25"/>
      <c r="B2960" s="3"/>
    </row>
    <row r="2961" spans="1:2" x14ac:dyDescent="0.25">
      <c r="A2961" s="25"/>
      <c r="B2961" s="3"/>
    </row>
    <row r="2962" spans="1:2" x14ac:dyDescent="0.25">
      <c r="A2962" s="25"/>
      <c r="B2962" s="3"/>
    </row>
    <row r="2963" spans="1:2" x14ac:dyDescent="0.25">
      <c r="A2963" s="25"/>
      <c r="B2963" s="3"/>
    </row>
    <row r="2964" spans="1:2" x14ac:dyDescent="0.25">
      <c r="A2964" s="25"/>
      <c r="B2964" s="3"/>
    </row>
    <row r="2965" spans="1:2" x14ac:dyDescent="0.25">
      <c r="A2965" s="25"/>
      <c r="B2965" s="3"/>
    </row>
    <row r="2966" spans="1:2" x14ac:dyDescent="0.25">
      <c r="A2966" s="25"/>
      <c r="B2966" s="3"/>
    </row>
    <row r="2967" spans="1:2" x14ac:dyDescent="0.25">
      <c r="A2967" s="25"/>
      <c r="B2967" s="3"/>
    </row>
    <row r="2968" spans="1:2" x14ac:dyDescent="0.25">
      <c r="A2968" s="25"/>
      <c r="B2968" s="3"/>
    </row>
    <row r="2969" spans="1:2" x14ac:dyDescent="0.25">
      <c r="A2969" s="25"/>
      <c r="B2969" s="3"/>
    </row>
    <row r="2970" spans="1:2" x14ac:dyDescent="0.25">
      <c r="A2970" s="25"/>
      <c r="B2970" s="3"/>
    </row>
    <row r="2971" spans="1:2" x14ac:dyDescent="0.25">
      <c r="A2971" s="25"/>
      <c r="B2971" s="3"/>
    </row>
    <row r="2972" spans="1:2" x14ac:dyDescent="0.25">
      <c r="A2972" s="25"/>
      <c r="B2972" s="3"/>
    </row>
    <row r="2973" spans="1:2" x14ac:dyDescent="0.25">
      <c r="A2973" s="25"/>
      <c r="B2973" s="3"/>
    </row>
    <row r="2974" spans="1:2" x14ac:dyDescent="0.25">
      <c r="A2974" s="25"/>
      <c r="B2974" s="3"/>
    </row>
    <row r="2975" spans="1:2" x14ac:dyDescent="0.25">
      <c r="A2975" s="25"/>
      <c r="B2975" s="3"/>
    </row>
    <row r="2976" spans="1:2" x14ac:dyDescent="0.25">
      <c r="A2976" s="25"/>
      <c r="B2976" s="3"/>
    </row>
    <row r="2977" spans="1:2" x14ac:dyDescent="0.25">
      <c r="A2977" s="25"/>
      <c r="B2977" s="3"/>
    </row>
    <row r="2978" spans="1:2" x14ac:dyDescent="0.25">
      <c r="A2978" s="25"/>
      <c r="B2978" s="3"/>
    </row>
    <row r="2979" spans="1:2" x14ac:dyDescent="0.25">
      <c r="A2979" s="25"/>
      <c r="B2979" s="3"/>
    </row>
    <row r="2980" spans="1:2" x14ac:dyDescent="0.25">
      <c r="A2980" s="25"/>
      <c r="B2980" s="3"/>
    </row>
    <row r="2981" spans="1:2" x14ac:dyDescent="0.25">
      <c r="A2981" s="25"/>
      <c r="B2981" s="3"/>
    </row>
    <row r="2982" spans="1:2" x14ac:dyDescent="0.25">
      <c r="A2982" s="25"/>
      <c r="B2982" s="3"/>
    </row>
    <row r="2983" spans="1:2" x14ac:dyDescent="0.25">
      <c r="A2983" s="25"/>
      <c r="B2983" s="3"/>
    </row>
    <row r="2984" spans="1:2" x14ac:dyDescent="0.25">
      <c r="A2984" s="25"/>
      <c r="B2984" s="3"/>
    </row>
    <row r="2985" spans="1:2" x14ac:dyDescent="0.25">
      <c r="A2985" s="25"/>
      <c r="B2985" s="3"/>
    </row>
    <row r="2986" spans="1:2" x14ac:dyDescent="0.25">
      <c r="A2986" s="25"/>
      <c r="B2986" s="3"/>
    </row>
    <row r="2987" spans="1:2" x14ac:dyDescent="0.25">
      <c r="A2987" s="25"/>
      <c r="B2987" s="3"/>
    </row>
    <row r="2988" spans="1:2" x14ac:dyDescent="0.25">
      <c r="A2988" s="25"/>
      <c r="B2988" s="3"/>
    </row>
    <row r="2989" spans="1:2" x14ac:dyDescent="0.25">
      <c r="A2989" s="25"/>
      <c r="B2989" s="3"/>
    </row>
    <row r="2990" spans="1:2" x14ac:dyDescent="0.25">
      <c r="A2990" s="25"/>
      <c r="B2990" s="3"/>
    </row>
    <row r="2991" spans="1:2" x14ac:dyDescent="0.25">
      <c r="A2991" s="25"/>
      <c r="B2991" s="3"/>
    </row>
    <row r="2992" spans="1:2" x14ac:dyDescent="0.25">
      <c r="A2992" s="25"/>
      <c r="B2992" s="3"/>
    </row>
    <row r="2993" spans="1:2" x14ac:dyDescent="0.25">
      <c r="A2993" s="25"/>
      <c r="B2993" s="3"/>
    </row>
    <row r="2994" spans="1:2" x14ac:dyDescent="0.25">
      <c r="A2994" s="25"/>
      <c r="B2994" s="3"/>
    </row>
    <row r="2995" spans="1:2" x14ac:dyDescent="0.25">
      <c r="A2995" s="25"/>
      <c r="B2995" s="3"/>
    </row>
    <row r="2996" spans="1:2" x14ac:dyDescent="0.25">
      <c r="A2996" s="25"/>
      <c r="B2996" s="3"/>
    </row>
    <row r="2997" spans="1:2" x14ac:dyDescent="0.25">
      <c r="A2997" s="25"/>
      <c r="B2997" s="3"/>
    </row>
    <row r="2998" spans="1:2" x14ac:dyDescent="0.25">
      <c r="A2998" s="25"/>
      <c r="B2998" s="3"/>
    </row>
    <row r="2999" spans="1:2" x14ac:dyDescent="0.25">
      <c r="A2999" s="25"/>
      <c r="B2999" s="3"/>
    </row>
    <row r="3000" spans="1:2" x14ac:dyDescent="0.25">
      <c r="A3000" s="25"/>
      <c r="B3000" s="3"/>
    </row>
    <row r="3001" spans="1:2" x14ac:dyDescent="0.25">
      <c r="A3001" s="25"/>
      <c r="B3001" s="3"/>
    </row>
    <row r="3002" spans="1:2" x14ac:dyDescent="0.25">
      <c r="A3002" s="25"/>
      <c r="B3002" s="3"/>
    </row>
    <row r="3003" spans="1:2" x14ac:dyDescent="0.25">
      <c r="A3003" s="25"/>
      <c r="B3003" s="3"/>
    </row>
    <row r="3004" spans="1:2" x14ac:dyDescent="0.25">
      <c r="A3004" s="25"/>
      <c r="B3004" s="3"/>
    </row>
    <row r="3005" spans="1:2" x14ac:dyDescent="0.25">
      <c r="A3005" s="25"/>
      <c r="B3005" s="3"/>
    </row>
    <row r="3006" spans="1:2" x14ac:dyDescent="0.25">
      <c r="A3006" s="25"/>
      <c r="B3006" s="3"/>
    </row>
    <row r="3007" spans="1:2" x14ac:dyDescent="0.25">
      <c r="A3007" s="25"/>
      <c r="B3007" s="3"/>
    </row>
    <row r="3008" spans="1:2" x14ac:dyDescent="0.25">
      <c r="A3008" s="25"/>
      <c r="B3008" s="3"/>
    </row>
    <row r="3009" spans="1:2" x14ac:dyDescent="0.25">
      <c r="A3009" s="25"/>
      <c r="B3009" s="3"/>
    </row>
    <row r="3010" spans="1:2" x14ac:dyDescent="0.25">
      <c r="A3010" s="25"/>
      <c r="B3010" s="3"/>
    </row>
    <row r="3011" spans="1:2" x14ac:dyDescent="0.25">
      <c r="A3011" s="25"/>
      <c r="B3011" s="3"/>
    </row>
    <row r="3012" spans="1:2" x14ac:dyDescent="0.25">
      <c r="A3012" s="25"/>
      <c r="B3012" s="3"/>
    </row>
    <row r="3013" spans="1:2" x14ac:dyDescent="0.25">
      <c r="A3013" s="25"/>
      <c r="B3013" s="3"/>
    </row>
    <row r="3014" spans="1:2" x14ac:dyDescent="0.25">
      <c r="A3014" s="25"/>
      <c r="B3014" s="3"/>
    </row>
    <row r="3015" spans="1:2" x14ac:dyDescent="0.25">
      <c r="A3015" s="25"/>
      <c r="B3015" s="3"/>
    </row>
    <row r="3016" spans="1:2" x14ac:dyDescent="0.25">
      <c r="A3016" s="25"/>
      <c r="B3016" s="3"/>
    </row>
    <row r="3017" spans="1:2" x14ac:dyDescent="0.25">
      <c r="A3017" s="25"/>
      <c r="B3017" s="3"/>
    </row>
    <row r="3018" spans="1:2" x14ac:dyDescent="0.25">
      <c r="A3018" s="25"/>
      <c r="B3018" s="3"/>
    </row>
    <row r="3019" spans="1:2" x14ac:dyDescent="0.25">
      <c r="A3019" s="25"/>
      <c r="B3019" s="3"/>
    </row>
    <row r="3020" spans="1:2" x14ac:dyDescent="0.25">
      <c r="A3020" s="25"/>
      <c r="B3020" s="3"/>
    </row>
    <row r="3021" spans="1:2" x14ac:dyDescent="0.25">
      <c r="A3021" s="25"/>
      <c r="B3021" s="3"/>
    </row>
    <row r="3022" spans="1:2" x14ac:dyDescent="0.25">
      <c r="A3022" s="25"/>
      <c r="B3022" s="3"/>
    </row>
    <row r="3023" spans="1:2" x14ac:dyDescent="0.25">
      <c r="A3023" s="25"/>
      <c r="B3023" s="3"/>
    </row>
    <row r="3024" spans="1:2" x14ac:dyDescent="0.25">
      <c r="A3024" s="25"/>
      <c r="B3024" s="3"/>
    </row>
    <row r="3025" spans="1:2" x14ac:dyDescent="0.25">
      <c r="A3025" s="25"/>
      <c r="B3025" s="3"/>
    </row>
    <row r="3026" spans="1:2" x14ac:dyDescent="0.25">
      <c r="A3026" s="25"/>
      <c r="B3026" s="3"/>
    </row>
    <row r="3027" spans="1:2" x14ac:dyDescent="0.25">
      <c r="A3027" s="25"/>
      <c r="B3027" s="3"/>
    </row>
    <row r="3028" spans="1:2" x14ac:dyDescent="0.25">
      <c r="A3028" s="25"/>
      <c r="B3028" s="3"/>
    </row>
    <row r="3029" spans="1:2" x14ac:dyDescent="0.25">
      <c r="A3029" s="25"/>
      <c r="B3029" s="3"/>
    </row>
    <row r="3030" spans="1:2" x14ac:dyDescent="0.25">
      <c r="A3030" s="25"/>
      <c r="B3030" s="3"/>
    </row>
    <row r="3031" spans="1:2" x14ac:dyDescent="0.25">
      <c r="A3031" s="25"/>
      <c r="B3031" s="3"/>
    </row>
    <row r="3032" spans="1:2" x14ac:dyDescent="0.25">
      <c r="A3032" s="25"/>
      <c r="B3032" s="3"/>
    </row>
    <row r="3033" spans="1:2" x14ac:dyDescent="0.25">
      <c r="A3033" s="25"/>
      <c r="B3033" s="3"/>
    </row>
    <row r="3034" spans="1:2" x14ac:dyDescent="0.25">
      <c r="A3034" s="25"/>
      <c r="B3034" s="3"/>
    </row>
    <row r="3035" spans="1:2" x14ac:dyDescent="0.25">
      <c r="A3035" s="25"/>
      <c r="B3035" s="3"/>
    </row>
    <row r="3036" spans="1:2" x14ac:dyDescent="0.25">
      <c r="A3036" s="25"/>
      <c r="B3036" s="3"/>
    </row>
    <row r="3037" spans="1:2" x14ac:dyDescent="0.25">
      <c r="A3037" s="25"/>
      <c r="B3037" s="3"/>
    </row>
    <row r="3038" spans="1:2" x14ac:dyDescent="0.25">
      <c r="A3038" s="25"/>
      <c r="B3038" s="3"/>
    </row>
    <row r="3039" spans="1:2" x14ac:dyDescent="0.25">
      <c r="A3039" s="25"/>
      <c r="B3039" s="3"/>
    </row>
    <row r="3040" spans="1:2" x14ac:dyDescent="0.25">
      <c r="A3040" s="25"/>
      <c r="B3040" s="3"/>
    </row>
    <row r="3041" spans="1:2" x14ac:dyDescent="0.25">
      <c r="A3041" s="25"/>
      <c r="B3041" s="3"/>
    </row>
    <row r="3042" spans="1:2" x14ac:dyDescent="0.25">
      <c r="A3042" s="25"/>
      <c r="B3042" s="3"/>
    </row>
    <row r="3043" spans="1:2" x14ac:dyDescent="0.25">
      <c r="A3043" s="25"/>
      <c r="B3043" s="3"/>
    </row>
    <row r="3044" spans="1:2" x14ac:dyDescent="0.25">
      <c r="A3044" s="25"/>
      <c r="B3044" s="3"/>
    </row>
    <row r="3045" spans="1:2" x14ac:dyDescent="0.25">
      <c r="A3045" s="25"/>
      <c r="B3045" s="3"/>
    </row>
    <row r="3046" spans="1:2" x14ac:dyDescent="0.25">
      <c r="A3046" s="25"/>
      <c r="B3046" s="3"/>
    </row>
    <row r="3047" spans="1:2" x14ac:dyDescent="0.25">
      <c r="A3047" s="25"/>
      <c r="B3047" s="3"/>
    </row>
    <row r="3048" spans="1:2" x14ac:dyDescent="0.25">
      <c r="A3048" s="25"/>
      <c r="B3048" s="3"/>
    </row>
    <row r="3049" spans="1:2" x14ac:dyDescent="0.25">
      <c r="A3049" s="25"/>
      <c r="B3049" s="3"/>
    </row>
    <row r="3050" spans="1:2" x14ac:dyDescent="0.25">
      <c r="A3050" s="25"/>
      <c r="B3050" s="3"/>
    </row>
    <row r="3051" spans="1:2" x14ac:dyDescent="0.25">
      <c r="A3051" s="25"/>
      <c r="B3051" s="3"/>
    </row>
    <row r="3052" spans="1:2" x14ac:dyDescent="0.25">
      <c r="A3052" s="25"/>
      <c r="B3052" s="3"/>
    </row>
    <row r="3053" spans="1:2" x14ac:dyDescent="0.25">
      <c r="A3053" s="25"/>
      <c r="B3053" s="3"/>
    </row>
    <row r="3054" spans="1:2" x14ac:dyDescent="0.25">
      <c r="A3054" s="25"/>
      <c r="B3054" s="3"/>
    </row>
    <row r="3055" spans="1:2" x14ac:dyDescent="0.25">
      <c r="A3055" s="25"/>
      <c r="B3055" s="3"/>
    </row>
    <row r="3056" spans="1:2" x14ac:dyDescent="0.25">
      <c r="A3056" s="25"/>
      <c r="B3056" s="3"/>
    </row>
    <row r="3057" spans="1:2" x14ac:dyDescent="0.25">
      <c r="A3057" s="25"/>
      <c r="B3057" s="3"/>
    </row>
    <row r="3058" spans="1:2" x14ac:dyDescent="0.25">
      <c r="A3058" s="25"/>
      <c r="B3058" s="3"/>
    </row>
    <row r="3059" spans="1:2" x14ac:dyDescent="0.25">
      <c r="A3059" s="25"/>
      <c r="B3059" s="3"/>
    </row>
    <row r="3060" spans="1:2" x14ac:dyDescent="0.25">
      <c r="A3060" s="25"/>
      <c r="B3060" s="3"/>
    </row>
    <row r="3061" spans="1:2" x14ac:dyDescent="0.25">
      <c r="A3061" s="25"/>
      <c r="B3061" s="3"/>
    </row>
    <row r="3062" spans="1:2" x14ac:dyDescent="0.25">
      <c r="A3062" s="25"/>
      <c r="B3062" s="3"/>
    </row>
    <row r="3063" spans="1:2" x14ac:dyDescent="0.25">
      <c r="A3063" s="25"/>
      <c r="B3063" s="3"/>
    </row>
    <row r="3064" spans="1:2" x14ac:dyDescent="0.25">
      <c r="A3064" s="25"/>
      <c r="B3064" s="3"/>
    </row>
    <row r="3065" spans="1:2" x14ac:dyDescent="0.25">
      <c r="A3065" s="25"/>
      <c r="B3065" s="3"/>
    </row>
    <row r="3066" spans="1:2" x14ac:dyDescent="0.25">
      <c r="A3066" s="25"/>
      <c r="B3066" s="3"/>
    </row>
    <row r="3067" spans="1:2" x14ac:dyDescent="0.25">
      <c r="A3067" s="25"/>
      <c r="B3067" s="3"/>
    </row>
    <row r="3068" spans="1:2" x14ac:dyDescent="0.25">
      <c r="A3068" s="25"/>
      <c r="B3068" s="3"/>
    </row>
    <row r="3069" spans="1:2" x14ac:dyDescent="0.25">
      <c r="A3069" s="25"/>
      <c r="B3069" s="3"/>
    </row>
    <row r="3070" spans="1:2" x14ac:dyDescent="0.25">
      <c r="A3070" s="25"/>
      <c r="B3070" s="3"/>
    </row>
    <row r="3071" spans="1:2" x14ac:dyDescent="0.25">
      <c r="A3071" s="25"/>
      <c r="B3071" s="3"/>
    </row>
    <row r="3072" spans="1:2" x14ac:dyDescent="0.25">
      <c r="A3072" s="25"/>
      <c r="B3072" s="3"/>
    </row>
    <row r="3073" spans="1:2" x14ac:dyDescent="0.25">
      <c r="A3073" s="25"/>
      <c r="B3073" s="3"/>
    </row>
    <row r="3074" spans="1:2" x14ac:dyDescent="0.25">
      <c r="A3074" s="25"/>
      <c r="B3074" s="3"/>
    </row>
    <row r="3075" spans="1:2" x14ac:dyDescent="0.25">
      <c r="A3075" s="25"/>
      <c r="B3075" s="3"/>
    </row>
    <row r="3076" spans="1:2" x14ac:dyDescent="0.25">
      <c r="A3076" s="25"/>
      <c r="B3076" s="3"/>
    </row>
    <row r="3077" spans="1:2" x14ac:dyDescent="0.25">
      <c r="A3077" s="25"/>
      <c r="B3077" s="3"/>
    </row>
    <row r="3078" spans="1:2" x14ac:dyDescent="0.25">
      <c r="A3078" s="25"/>
      <c r="B3078" s="3"/>
    </row>
    <row r="3079" spans="1:2" x14ac:dyDescent="0.25">
      <c r="A3079" s="25"/>
      <c r="B3079" s="3"/>
    </row>
    <row r="3080" spans="1:2" x14ac:dyDescent="0.25">
      <c r="A3080" s="25"/>
      <c r="B3080" s="3"/>
    </row>
    <row r="3081" spans="1:2" x14ac:dyDescent="0.25">
      <c r="A3081" s="25"/>
      <c r="B3081" s="3"/>
    </row>
    <row r="3082" spans="1:2" x14ac:dyDescent="0.25">
      <c r="A3082" s="25"/>
      <c r="B3082" s="3"/>
    </row>
    <row r="3083" spans="1:2" x14ac:dyDescent="0.25">
      <c r="A3083" s="25"/>
      <c r="B3083" s="3"/>
    </row>
    <row r="3084" spans="1:2" x14ac:dyDescent="0.25">
      <c r="A3084" s="25"/>
      <c r="B3084" s="3"/>
    </row>
    <row r="3085" spans="1:2" x14ac:dyDescent="0.25">
      <c r="A3085" s="25"/>
      <c r="B3085" s="3"/>
    </row>
    <row r="3086" spans="1:2" x14ac:dyDescent="0.25">
      <c r="A3086" s="25"/>
      <c r="B3086" s="3"/>
    </row>
    <row r="3087" spans="1:2" x14ac:dyDescent="0.25">
      <c r="A3087" s="25"/>
      <c r="B3087" s="3"/>
    </row>
    <row r="3088" spans="1:2" x14ac:dyDescent="0.25">
      <c r="A3088" s="25"/>
      <c r="B3088" s="3"/>
    </row>
    <row r="3089" spans="1:2" x14ac:dyDescent="0.25">
      <c r="A3089" s="25"/>
      <c r="B3089" s="3"/>
    </row>
    <row r="3090" spans="1:2" x14ac:dyDescent="0.25">
      <c r="A3090" s="25"/>
      <c r="B3090" s="3"/>
    </row>
    <row r="3091" spans="1:2" x14ac:dyDescent="0.25">
      <c r="A3091" s="25"/>
      <c r="B3091" s="3"/>
    </row>
    <row r="3092" spans="1:2" x14ac:dyDescent="0.25">
      <c r="A3092" s="25"/>
      <c r="B3092" s="3"/>
    </row>
    <row r="3093" spans="1:2" x14ac:dyDescent="0.25">
      <c r="A3093" s="25"/>
      <c r="B3093" s="3"/>
    </row>
    <row r="3094" spans="1:2" x14ac:dyDescent="0.25">
      <c r="A3094" s="25"/>
      <c r="B3094" s="3"/>
    </row>
    <row r="3095" spans="1:2" x14ac:dyDescent="0.25">
      <c r="A3095" s="25"/>
      <c r="B3095" s="3"/>
    </row>
    <row r="3096" spans="1:2" x14ac:dyDescent="0.25">
      <c r="A3096" s="25"/>
      <c r="B3096" s="3"/>
    </row>
    <row r="3097" spans="1:2" x14ac:dyDescent="0.25">
      <c r="A3097" s="25"/>
      <c r="B3097" s="3"/>
    </row>
    <row r="3098" spans="1:2" x14ac:dyDescent="0.25">
      <c r="A3098" s="25"/>
      <c r="B3098" s="3"/>
    </row>
    <row r="3099" spans="1:2" x14ac:dyDescent="0.25">
      <c r="A3099" s="25"/>
      <c r="B3099" s="3"/>
    </row>
    <row r="3100" spans="1:2" x14ac:dyDescent="0.25">
      <c r="A3100" s="25"/>
      <c r="B3100" s="3"/>
    </row>
    <row r="3101" spans="1:2" x14ac:dyDescent="0.25">
      <c r="A3101" s="25"/>
      <c r="B3101" s="3"/>
    </row>
    <row r="3102" spans="1:2" x14ac:dyDescent="0.25">
      <c r="A3102" s="25"/>
      <c r="B3102" s="3"/>
    </row>
    <row r="3103" spans="1:2" x14ac:dyDescent="0.25">
      <c r="A3103" s="25"/>
      <c r="B3103" s="3"/>
    </row>
    <row r="3104" spans="1:2" x14ac:dyDescent="0.25">
      <c r="A3104" s="25"/>
      <c r="B3104" s="3"/>
    </row>
    <row r="3105" spans="1:2" x14ac:dyDescent="0.25">
      <c r="A3105" s="25"/>
      <c r="B3105" s="3"/>
    </row>
    <row r="3106" spans="1:2" x14ac:dyDescent="0.25">
      <c r="A3106" s="25"/>
      <c r="B3106" s="3"/>
    </row>
    <row r="3107" spans="1:2" x14ac:dyDescent="0.25">
      <c r="A3107" s="25"/>
      <c r="B3107" s="3"/>
    </row>
    <row r="3108" spans="1:2" x14ac:dyDescent="0.25">
      <c r="A3108" s="25"/>
      <c r="B3108" s="3"/>
    </row>
    <row r="3109" spans="1:2" x14ac:dyDescent="0.25">
      <c r="A3109" s="25"/>
      <c r="B3109" s="3"/>
    </row>
    <row r="3110" spans="1:2" x14ac:dyDescent="0.25">
      <c r="A3110" s="25"/>
      <c r="B3110" s="3"/>
    </row>
    <row r="3111" spans="1:2" x14ac:dyDescent="0.25">
      <c r="A3111" s="25"/>
      <c r="B3111" s="3"/>
    </row>
    <row r="3112" spans="1:2" x14ac:dyDescent="0.25">
      <c r="A3112" s="25"/>
      <c r="B3112" s="3"/>
    </row>
    <row r="3113" spans="1:2" x14ac:dyDescent="0.25">
      <c r="A3113" s="25"/>
      <c r="B3113" s="3"/>
    </row>
    <row r="3114" spans="1:2" x14ac:dyDescent="0.25">
      <c r="A3114" s="25"/>
      <c r="B3114" s="3"/>
    </row>
    <row r="3115" spans="1:2" x14ac:dyDescent="0.25">
      <c r="A3115" s="25"/>
      <c r="B3115" s="3"/>
    </row>
    <row r="3116" spans="1:2" x14ac:dyDescent="0.25">
      <c r="A3116" s="25"/>
      <c r="B3116" s="3"/>
    </row>
    <row r="3117" spans="1:2" x14ac:dyDescent="0.25">
      <c r="A3117" s="25"/>
      <c r="B3117" s="3"/>
    </row>
    <row r="3118" spans="1:2" x14ac:dyDescent="0.25">
      <c r="A3118" s="25"/>
      <c r="B3118" s="3"/>
    </row>
    <row r="3119" spans="1:2" x14ac:dyDescent="0.25">
      <c r="A3119" s="25"/>
      <c r="B3119" s="3"/>
    </row>
    <row r="3120" spans="1:2" x14ac:dyDescent="0.25">
      <c r="A3120" s="25"/>
      <c r="B3120" s="3"/>
    </row>
    <row r="3121" spans="1:2" x14ac:dyDescent="0.25">
      <c r="A3121" s="25"/>
      <c r="B3121" s="3"/>
    </row>
    <row r="3122" spans="1:2" x14ac:dyDescent="0.25">
      <c r="A3122" s="25"/>
      <c r="B3122" s="3"/>
    </row>
    <row r="3123" spans="1:2" x14ac:dyDescent="0.25">
      <c r="A3123" s="25"/>
      <c r="B3123" s="3"/>
    </row>
    <row r="3124" spans="1:2" x14ac:dyDescent="0.25">
      <c r="A3124" s="25"/>
      <c r="B3124" s="3"/>
    </row>
    <row r="3125" spans="1:2" x14ac:dyDescent="0.25">
      <c r="A3125" s="25"/>
      <c r="B3125" s="3"/>
    </row>
    <row r="3126" spans="1:2" x14ac:dyDescent="0.25">
      <c r="A3126" s="25"/>
      <c r="B3126" s="3"/>
    </row>
    <row r="3127" spans="1:2" x14ac:dyDescent="0.25">
      <c r="A3127" s="25"/>
      <c r="B3127" s="3"/>
    </row>
    <row r="3128" spans="1:2" x14ac:dyDescent="0.25">
      <c r="A3128" s="25"/>
      <c r="B3128" s="3"/>
    </row>
    <row r="3129" spans="1:2" x14ac:dyDescent="0.25">
      <c r="A3129" s="25"/>
      <c r="B3129" s="3"/>
    </row>
    <row r="3130" spans="1:2" x14ac:dyDescent="0.25">
      <c r="A3130" s="25"/>
      <c r="B3130" s="3"/>
    </row>
    <row r="3131" spans="1:2" x14ac:dyDescent="0.25">
      <c r="A3131" s="25"/>
      <c r="B3131" s="3"/>
    </row>
    <row r="3132" spans="1:2" x14ac:dyDescent="0.25">
      <c r="A3132" s="25"/>
      <c r="B3132" s="3"/>
    </row>
    <row r="3133" spans="1:2" x14ac:dyDescent="0.25">
      <c r="A3133" s="25"/>
      <c r="B3133" s="3"/>
    </row>
    <row r="3134" spans="1:2" x14ac:dyDescent="0.25">
      <c r="A3134" s="25"/>
      <c r="B3134" s="3"/>
    </row>
    <row r="3135" spans="1:2" x14ac:dyDescent="0.25">
      <c r="A3135" s="25"/>
      <c r="B3135" s="3"/>
    </row>
    <row r="3136" spans="1:2" x14ac:dyDescent="0.25">
      <c r="A3136" s="25"/>
      <c r="B3136" s="3"/>
    </row>
    <row r="3137" spans="1:2" x14ac:dyDescent="0.25">
      <c r="A3137" s="25"/>
      <c r="B3137" s="3"/>
    </row>
    <row r="3138" spans="1:2" x14ac:dyDescent="0.25">
      <c r="A3138" s="25"/>
      <c r="B3138" s="3"/>
    </row>
    <row r="3139" spans="1:2" x14ac:dyDescent="0.25">
      <c r="A3139" s="25"/>
      <c r="B3139" s="3"/>
    </row>
    <row r="3140" spans="1:2" x14ac:dyDescent="0.25">
      <c r="A3140" s="25"/>
      <c r="B3140" s="3"/>
    </row>
    <row r="3141" spans="1:2" x14ac:dyDescent="0.25">
      <c r="A3141" s="25"/>
      <c r="B3141" s="3"/>
    </row>
    <row r="3142" spans="1:2" x14ac:dyDescent="0.25">
      <c r="A3142" s="25"/>
      <c r="B3142" s="3"/>
    </row>
    <row r="3143" spans="1:2" x14ac:dyDescent="0.25">
      <c r="A3143" s="25"/>
      <c r="B3143" s="3"/>
    </row>
    <row r="3144" spans="1:2" x14ac:dyDescent="0.25">
      <c r="A3144" s="25"/>
      <c r="B3144" s="3"/>
    </row>
    <row r="3145" spans="1:2" x14ac:dyDescent="0.25">
      <c r="A3145" s="25"/>
      <c r="B3145" s="3"/>
    </row>
    <row r="3146" spans="1:2" x14ac:dyDescent="0.25">
      <c r="A3146" s="25"/>
      <c r="B3146" s="3"/>
    </row>
    <row r="3147" spans="1:2" x14ac:dyDescent="0.25">
      <c r="A3147" s="25"/>
      <c r="B3147" s="3"/>
    </row>
    <row r="3148" spans="1:2" x14ac:dyDescent="0.25">
      <c r="A3148" s="25"/>
      <c r="B3148" s="3"/>
    </row>
    <row r="3149" spans="1:2" x14ac:dyDescent="0.25">
      <c r="A3149" s="25"/>
      <c r="B3149" s="3"/>
    </row>
    <row r="3150" spans="1:2" x14ac:dyDescent="0.25">
      <c r="A3150" s="25"/>
      <c r="B3150" s="3"/>
    </row>
    <row r="3151" spans="1:2" x14ac:dyDescent="0.25">
      <c r="A3151" s="25"/>
      <c r="B3151" s="3"/>
    </row>
    <row r="3152" spans="1:2" x14ac:dyDescent="0.25">
      <c r="A3152" s="25"/>
      <c r="B3152" s="3"/>
    </row>
    <row r="3153" spans="1:2" x14ac:dyDescent="0.25">
      <c r="A3153" s="25"/>
      <c r="B3153" s="3"/>
    </row>
    <row r="3154" spans="1:2" x14ac:dyDescent="0.25">
      <c r="A3154" s="25"/>
      <c r="B3154" s="3"/>
    </row>
    <row r="3155" spans="1:2" x14ac:dyDescent="0.25">
      <c r="A3155" s="25"/>
      <c r="B3155" s="3"/>
    </row>
    <row r="3156" spans="1:2" x14ac:dyDescent="0.25">
      <c r="A3156" s="25"/>
      <c r="B3156" s="3"/>
    </row>
    <row r="3157" spans="1:2" x14ac:dyDescent="0.25">
      <c r="A3157" s="25"/>
      <c r="B3157" s="3"/>
    </row>
    <row r="3158" spans="1:2" x14ac:dyDescent="0.25">
      <c r="A3158" s="25"/>
      <c r="B3158" s="3"/>
    </row>
    <row r="3159" spans="1:2" x14ac:dyDescent="0.25">
      <c r="A3159" s="25"/>
      <c r="B3159" s="3"/>
    </row>
    <row r="3160" spans="1:2" x14ac:dyDescent="0.25">
      <c r="A3160" s="25"/>
      <c r="B3160" s="3"/>
    </row>
    <row r="3161" spans="1:2" x14ac:dyDescent="0.25">
      <c r="A3161" s="25"/>
      <c r="B3161" s="3"/>
    </row>
    <row r="3162" spans="1:2" x14ac:dyDescent="0.25">
      <c r="A3162" s="25"/>
      <c r="B3162" s="3"/>
    </row>
    <row r="3163" spans="1:2" x14ac:dyDescent="0.25">
      <c r="A3163" s="25"/>
      <c r="B3163" s="3"/>
    </row>
    <row r="3164" spans="1:2" x14ac:dyDescent="0.25">
      <c r="A3164" s="25"/>
      <c r="B3164" s="3"/>
    </row>
    <row r="3165" spans="1:2" x14ac:dyDescent="0.25">
      <c r="A3165" s="25"/>
      <c r="B3165" s="3"/>
    </row>
    <row r="3166" spans="1:2" x14ac:dyDescent="0.25">
      <c r="A3166" s="25"/>
      <c r="B3166" s="3"/>
    </row>
    <row r="3167" spans="1:2" x14ac:dyDescent="0.25">
      <c r="A3167" s="25"/>
      <c r="B3167" s="3"/>
    </row>
    <row r="3168" spans="1:2" x14ac:dyDescent="0.25">
      <c r="A3168" s="25"/>
      <c r="B3168" s="3"/>
    </row>
    <row r="3169" spans="1:2" x14ac:dyDescent="0.25">
      <c r="A3169" s="25"/>
      <c r="B3169" s="3"/>
    </row>
    <row r="3170" spans="1:2" x14ac:dyDescent="0.25">
      <c r="A3170" s="25"/>
      <c r="B3170" s="3"/>
    </row>
    <row r="3171" spans="1:2" x14ac:dyDescent="0.25">
      <c r="A3171" s="25"/>
      <c r="B3171" s="3"/>
    </row>
    <row r="3172" spans="1:2" x14ac:dyDescent="0.25">
      <c r="A3172" s="25"/>
      <c r="B3172" s="3"/>
    </row>
    <row r="3173" spans="1:2" x14ac:dyDescent="0.25">
      <c r="A3173" s="25"/>
      <c r="B3173" s="3"/>
    </row>
    <row r="3174" spans="1:2" x14ac:dyDescent="0.25">
      <c r="A3174" s="25"/>
      <c r="B3174" s="3"/>
    </row>
    <row r="3175" spans="1:2" x14ac:dyDescent="0.25">
      <c r="A3175" s="25"/>
      <c r="B3175" s="3"/>
    </row>
    <row r="3176" spans="1:2" x14ac:dyDescent="0.25">
      <c r="A3176" s="25"/>
      <c r="B3176" s="3"/>
    </row>
    <row r="3177" spans="1:2" x14ac:dyDescent="0.25">
      <c r="A3177" s="25"/>
      <c r="B3177" s="3"/>
    </row>
    <row r="3178" spans="1:2" x14ac:dyDescent="0.25">
      <c r="A3178" s="25"/>
      <c r="B3178" s="3"/>
    </row>
    <row r="3179" spans="1:2" x14ac:dyDescent="0.25">
      <c r="A3179" s="25"/>
      <c r="B3179" s="3"/>
    </row>
    <row r="3180" spans="1:2" x14ac:dyDescent="0.25">
      <c r="A3180" s="25"/>
      <c r="B3180" s="3"/>
    </row>
    <row r="3181" spans="1:2" x14ac:dyDescent="0.25">
      <c r="A3181" s="25"/>
      <c r="B3181" s="3"/>
    </row>
    <row r="3182" spans="1:2" x14ac:dyDescent="0.25">
      <c r="A3182" s="25"/>
      <c r="B3182" s="3"/>
    </row>
    <row r="3183" spans="1:2" x14ac:dyDescent="0.25">
      <c r="A3183" s="25"/>
      <c r="B3183" s="3"/>
    </row>
    <row r="3184" spans="1:2" x14ac:dyDescent="0.25">
      <c r="A3184" s="25"/>
      <c r="B3184" s="3"/>
    </row>
    <row r="3185" spans="1:2" x14ac:dyDescent="0.25">
      <c r="A3185" s="25"/>
      <c r="B3185" s="3"/>
    </row>
    <row r="3186" spans="1:2" x14ac:dyDescent="0.25">
      <c r="A3186" s="25"/>
      <c r="B3186" s="3"/>
    </row>
    <row r="3187" spans="1:2" x14ac:dyDescent="0.25">
      <c r="A3187" s="25"/>
      <c r="B3187" s="3"/>
    </row>
    <row r="3188" spans="1:2" x14ac:dyDescent="0.25">
      <c r="A3188" s="25"/>
      <c r="B3188" s="3"/>
    </row>
    <row r="3189" spans="1:2" x14ac:dyDescent="0.25">
      <c r="A3189" s="25"/>
      <c r="B3189" s="3"/>
    </row>
    <row r="3190" spans="1:2" x14ac:dyDescent="0.25">
      <c r="A3190" s="25"/>
      <c r="B3190" s="3"/>
    </row>
    <row r="3191" spans="1:2" x14ac:dyDescent="0.25">
      <c r="A3191" s="25"/>
      <c r="B3191" s="3"/>
    </row>
    <row r="3192" spans="1:2" x14ac:dyDescent="0.25">
      <c r="A3192" s="25"/>
      <c r="B3192" s="3"/>
    </row>
    <row r="3193" spans="1:2" x14ac:dyDescent="0.25">
      <c r="A3193" s="25"/>
      <c r="B3193" s="3"/>
    </row>
    <row r="3194" spans="1:2" x14ac:dyDescent="0.25">
      <c r="A3194" s="25"/>
      <c r="B3194" s="3"/>
    </row>
    <row r="3195" spans="1:2" x14ac:dyDescent="0.25">
      <c r="A3195" s="25"/>
      <c r="B3195" s="3"/>
    </row>
    <row r="3196" spans="1:2" x14ac:dyDescent="0.25">
      <c r="A3196" s="25"/>
      <c r="B3196" s="3"/>
    </row>
    <row r="3197" spans="1:2" x14ac:dyDescent="0.25">
      <c r="A3197" s="25"/>
      <c r="B3197" s="3"/>
    </row>
    <row r="3198" spans="1:2" x14ac:dyDescent="0.25">
      <c r="A3198" s="25"/>
      <c r="B3198" s="3"/>
    </row>
    <row r="3199" spans="1:2" x14ac:dyDescent="0.25">
      <c r="A3199" s="25"/>
      <c r="B3199" s="3"/>
    </row>
    <row r="3200" spans="1:2" x14ac:dyDescent="0.25">
      <c r="A3200" s="25"/>
      <c r="B3200" s="3"/>
    </row>
    <row r="3201" spans="1:2" x14ac:dyDescent="0.25">
      <c r="A3201" s="25"/>
      <c r="B3201" s="3"/>
    </row>
    <row r="3202" spans="1:2" x14ac:dyDescent="0.25">
      <c r="A3202" s="25"/>
      <c r="B3202" s="3"/>
    </row>
    <row r="3203" spans="1:2" x14ac:dyDescent="0.25">
      <c r="A3203" s="25"/>
      <c r="B3203" s="3"/>
    </row>
    <row r="3204" spans="1:2" x14ac:dyDescent="0.25">
      <c r="A3204" s="25"/>
      <c r="B3204" s="3"/>
    </row>
    <row r="3205" spans="1:2" x14ac:dyDescent="0.25">
      <c r="A3205" s="25"/>
      <c r="B3205" s="3"/>
    </row>
    <row r="3206" spans="1:2" x14ac:dyDescent="0.25">
      <c r="A3206" s="25"/>
      <c r="B3206" s="3"/>
    </row>
    <row r="3207" spans="1:2" x14ac:dyDescent="0.25">
      <c r="A3207" s="25"/>
      <c r="B3207" s="3"/>
    </row>
    <row r="3208" spans="1:2" x14ac:dyDescent="0.25">
      <c r="A3208" s="25"/>
      <c r="B3208" s="3"/>
    </row>
    <row r="3209" spans="1:2" x14ac:dyDescent="0.25">
      <c r="A3209" s="25"/>
      <c r="B3209" s="3"/>
    </row>
    <row r="3210" spans="1:2" x14ac:dyDescent="0.25">
      <c r="A3210" s="25"/>
      <c r="B3210" s="3"/>
    </row>
    <row r="3211" spans="1:2" x14ac:dyDescent="0.25">
      <c r="A3211" s="25"/>
      <c r="B3211" s="3"/>
    </row>
    <row r="3212" spans="1:2" x14ac:dyDescent="0.25">
      <c r="A3212" s="25"/>
      <c r="B3212" s="3"/>
    </row>
    <row r="3213" spans="1:2" x14ac:dyDescent="0.25">
      <c r="A3213" s="25"/>
      <c r="B3213" s="3"/>
    </row>
    <row r="3214" spans="1:2" x14ac:dyDescent="0.25">
      <c r="A3214" s="25"/>
      <c r="B3214" s="3"/>
    </row>
    <row r="3215" spans="1:2" x14ac:dyDescent="0.25">
      <c r="A3215" s="25"/>
      <c r="B3215" s="3"/>
    </row>
    <row r="3216" spans="1:2" x14ac:dyDescent="0.25">
      <c r="A3216" s="25"/>
      <c r="B3216" s="3"/>
    </row>
    <row r="3217" spans="1:2" x14ac:dyDescent="0.25">
      <c r="A3217" s="25"/>
      <c r="B3217" s="3"/>
    </row>
    <row r="3218" spans="1:2" x14ac:dyDescent="0.25">
      <c r="A3218" s="25"/>
      <c r="B3218" s="3"/>
    </row>
    <row r="3219" spans="1:2" x14ac:dyDescent="0.25">
      <c r="A3219" s="25"/>
      <c r="B3219" s="3"/>
    </row>
    <row r="3220" spans="1:2" x14ac:dyDescent="0.25">
      <c r="A3220" s="25"/>
      <c r="B3220" s="3"/>
    </row>
    <row r="3221" spans="1:2" x14ac:dyDescent="0.25">
      <c r="A3221" s="25"/>
      <c r="B3221" s="3"/>
    </row>
    <row r="3222" spans="1:2" x14ac:dyDescent="0.25">
      <c r="A3222" s="25"/>
      <c r="B3222" s="3"/>
    </row>
    <row r="3223" spans="1:2" x14ac:dyDescent="0.25">
      <c r="A3223" s="25"/>
      <c r="B3223" s="3"/>
    </row>
    <row r="3224" spans="1:2" x14ac:dyDescent="0.25">
      <c r="A3224" s="25"/>
      <c r="B3224" s="3"/>
    </row>
    <row r="3225" spans="1:2" x14ac:dyDescent="0.25">
      <c r="A3225" s="25"/>
      <c r="B3225" s="3"/>
    </row>
    <row r="3226" spans="1:2" x14ac:dyDescent="0.25">
      <c r="A3226" s="25"/>
      <c r="B3226" s="3"/>
    </row>
    <row r="3227" spans="1:2" x14ac:dyDescent="0.25">
      <c r="A3227" s="25"/>
      <c r="B3227" s="3"/>
    </row>
    <row r="3228" spans="1:2" x14ac:dyDescent="0.25">
      <c r="A3228" s="25"/>
      <c r="B3228" s="3"/>
    </row>
    <row r="3229" spans="1:2" x14ac:dyDescent="0.25">
      <c r="A3229" s="25"/>
      <c r="B3229" s="3"/>
    </row>
    <row r="3230" spans="1:2" x14ac:dyDescent="0.25">
      <c r="A3230" s="25"/>
      <c r="B3230" s="3"/>
    </row>
    <row r="3231" spans="1:2" x14ac:dyDescent="0.25">
      <c r="A3231" s="25"/>
      <c r="B3231" s="3"/>
    </row>
    <row r="3232" spans="1:2" x14ac:dyDescent="0.25">
      <c r="A3232" s="25"/>
      <c r="B3232" s="3"/>
    </row>
    <row r="3233" spans="1:2" x14ac:dyDescent="0.25">
      <c r="A3233" s="25"/>
      <c r="B3233" s="3"/>
    </row>
    <row r="3234" spans="1:2" x14ac:dyDescent="0.25">
      <c r="A3234" s="25"/>
      <c r="B3234" s="3"/>
    </row>
    <row r="3235" spans="1:2" x14ac:dyDescent="0.25">
      <c r="A3235" s="25"/>
      <c r="B3235" s="3"/>
    </row>
    <row r="3236" spans="1:2" x14ac:dyDescent="0.25">
      <c r="A3236" s="25"/>
      <c r="B3236" s="3"/>
    </row>
    <row r="3237" spans="1:2" x14ac:dyDescent="0.25">
      <c r="A3237" s="25"/>
      <c r="B3237" s="3"/>
    </row>
    <row r="3238" spans="1:2" x14ac:dyDescent="0.25">
      <c r="A3238" s="25"/>
      <c r="B3238" s="3"/>
    </row>
    <row r="3239" spans="1:2" x14ac:dyDescent="0.25">
      <c r="A3239" s="25"/>
      <c r="B3239" s="3"/>
    </row>
    <row r="3240" spans="1:2" x14ac:dyDescent="0.25">
      <c r="A3240" s="25"/>
      <c r="B3240" s="3"/>
    </row>
    <row r="3241" spans="1:2" x14ac:dyDescent="0.25">
      <c r="A3241" s="25"/>
      <c r="B3241" s="3"/>
    </row>
    <row r="3242" spans="1:2" x14ac:dyDescent="0.25">
      <c r="A3242" s="25"/>
      <c r="B3242" s="3"/>
    </row>
    <row r="3243" spans="1:2" x14ac:dyDescent="0.25">
      <c r="A3243" s="25"/>
      <c r="B3243" s="3"/>
    </row>
    <row r="3244" spans="1:2" x14ac:dyDescent="0.25">
      <c r="A3244" s="25"/>
      <c r="B3244" s="3"/>
    </row>
    <row r="3245" spans="1:2" x14ac:dyDescent="0.25">
      <c r="A3245" s="25"/>
      <c r="B3245" s="3"/>
    </row>
    <row r="3246" spans="1:2" x14ac:dyDescent="0.25">
      <c r="A3246" s="25"/>
      <c r="B3246" s="3"/>
    </row>
    <row r="3247" spans="1:2" x14ac:dyDescent="0.25">
      <c r="A3247" s="25"/>
      <c r="B3247" s="3"/>
    </row>
    <row r="3248" spans="1:2" x14ac:dyDescent="0.25">
      <c r="A3248" s="25"/>
      <c r="B3248" s="3"/>
    </row>
    <row r="3249" spans="1:2" x14ac:dyDescent="0.25">
      <c r="A3249" s="25"/>
      <c r="B3249" s="3"/>
    </row>
    <row r="3250" spans="1:2" x14ac:dyDescent="0.25">
      <c r="A3250" s="25"/>
      <c r="B3250" s="3"/>
    </row>
    <row r="3251" spans="1:2" x14ac:dyDescent="0.25">
      <c r="A3251" s="25"/>
      <c r="B3251" s="3"/>
    </row>
    <row r="3252" spans="1:2" x14ac:dyDescent="0.25">
      <c r="A3252" s="25"/>
      <c r="B3252" s="3"/>
    </row>
    <row r="3253" spans="1:2" x14ac:dyDescent="0.25">
      <c r="A3253" s="25"/>
      <c r="B3253" s="3"/>
    </row>
    <row r="3254" spans="1:2" x14ac:dyDescent="0.25">
      <c r="A3254" s="25"/>
      <c r="B3254" s="3"/>
    </row>
    <row r="3255" spans="1:2" x14ac:dyDescent="0.25">
      <c r="A3255" s="25"/>
      <c r="B3255" s="3"/>
    </row>
    <row r="3256" spans="1:2" x14ac:dyDescent="0.25">
      <c r="A3256" s="25"/>
      <c r="B3256" s="3"/>
    </row>
    <row r="3257" spans="1:2" x14ac:dyDescent="0.25">
      <c r="A3257" s="25"/>
      <c r="B3257" s="3"/>
    </row>
    <row r="3258" spans="1:2" x14ac:dyDescent="0.25">
      <c r="A3258" s="25"/>
      <c r="B3258" s="3"/>
    </row>
    <row r="3259" spans="1:2" x14ac:dyDescent="0.25">
      <c r="A3259" s="25"/>
      <c r="B3259" s="3"/>
    </row>
    <row r="3260" spans="1:2" x14ac:dyDescent="0.25">
      <c r="A3260" s="25"/>
      <c r="B3260" s="3"/>
    </row>
    <row r="3261" spans="1:2" x14ac:dyDescent="0.25">
      <c r="A3261" s="25"/>
      <c r="B3261" s="3"/>
    </row>
    <row r="3262" spans="1:2" x14ac:dyDescent="0.25">
      <c r="A3262" s="25"/>
      <c r="B3262" s="3"/>
    </row>
    <row r="3263" spans="1:2" x14ac:dyDescent="0.25">
      <c r="A3263" s="25"/>
      <c r="B3263" s="3"/>
    </row>
    <row r="3264" spans="1:2" x14ac:dyDescent="0.25">
      <c r="A3264" s="25"/>
      <c r="B3264" s="3"/>
    </row>
    <row r="3265" spans="1:2" x14ac:dyDescent="0.25">
      <c r="A3265" s="25"/>
      <c r="B3265" s="3"/>
    </row>
    <row r="3266" spans="1:2" x14ac:dyDescent="0.25">
      <c r="A3266" s="25"/>
      <c r="B3266" s="3"/>
    </row>
    <row r="3267" spans="1:2" x14ac:dyDescent="0.25">
      <c r="A3267" s="25"/>
      <c r="B3267" s="3"/>
    </row>
    <row r="3268" spans="1:2" x14ac:dyDescent="0.25">
      <c r="A3268" s="25"/>
      <c r="B3268" s="3"/>
    </row>
    <row r="3269" spans="1:2" x14ac:dyDescent="0.25">
      <c r="A3269" s="25"/>
      <c r="B3269" s="3"/>
    </row>
    <row r="3270" spans="1:2" x14ac:dyDescent="0.25">
      <c r="A3270" s="25"/>
      <c r="B3270" s="3"/>
    </row>
    <row r="3271" spans="1:2" x14ac:dyDescent="0.25">
      <c r="A3271" s="25"/>
      <c r="B3271" s="3"/>
    </row>
    <row r="3272" spans="1:2" x14ac:dyDescent="0.25">
      <c r="A3272" s="25"/>
      <c r="B3272" s="3"/>
    </row>
    <row r="3273" spans="1:2" x14ac:dyDescent="0.25">
      <c r="A3273" s="25"/>
      <c r="B3273" s="3"/>
    </row>
    <row r="3274" spans="1:2" x14ac:dyDescent="0.25">
      <c r="A3274" s="25"/>
      <c r="B3274" s="3"/>
    </row>
    <row r="3275" spans="1:2" x14ac:dyDescent="0.25">
      <c r="A3275" s="25"/>
      <c r="B3275" s="3"/>
    </row>
    <row r="3276" spans="1:2" x14ac:dyDescent="0.25">
      <c r="A3276" s="25"/>
      <c r="B3276" s="3"/>
    </row>
    <row r="3277" spans="1:2" x14ac:dyDescent="0.25">
      <c r="A3277" s="25"/>
      <c r="B3277" s="3"/>
    </row>
    <row r="3278" spans="1:2" x14ac:dyDescent="0.25">
      <c r="A3278" s="25"/>
      <c r="B3278" s="3"/>
    </row>
    <row r="3279" spans="1:2" x14ac:dyDescent="0.25">
      <c r="A3279" s="25"/>
      <c r="B3279" s="3"/>
    </row>
    <row r="3280" spans="1:2" x14ac:dyDescent="0.25">
      <c r="A3280" s="25"/>
      <c r="B3280" s="3"/>
    </row>
    <row r="3281" spans="1:2" x14ac:dyDescent="0.25">
      <c r="A3281" s="25"/>
      <c r="B3281" s="3"/>
    </row>
    <row r="3282" spans="1:2" x14ac:dyDescent="0.25">
      <c r="A3282" s="25"/>
      <c r="B3282" s="3"/>
    </row>
    <row r="3283" spans="1:2" x14ac:dyDescent="0.25">
      <c r="A3283" s="25"/>
      <c r="B3283" s="3"/>
    </row>
    <row r="3284" spans="1:2" x14ac:dyDescent="0.25">
      <c r="A3284" s="25"/>
      <c r="B3284" s="3"/>
    </row>
    <row r="3285" spans="1:2" x14ac:dyDescent="0.25">
      <c r="A3285" s="25"/>
      <c r="B3285" s="3"/>
    </row>
    <row r="3286" spans="1:2" x14ac:dyDescent="0.25">
      <c r="A3286" s="25"/>
      <c r="B3286" s="3"/>
    </row>
    <row r="3287" spans="1:2" x14ac:dyDescent="0.25">
      <c r="A3287" s="25"/>
      <c r="B3287" s="3"/>
    </row>
    <row r="3288" spans="1:2" x14ac:dyDescent="0.25">
      <c r="A3288" s="25"/>
      <c r="B3288" s="3"/>
    </row>
    <row r="3289" spans="1:2" x14ac:dyDescent="0.25">
      <c r="A3289" s="25"/>
      <c r="B3289" s="3"/>
    </row>
    <row r="3290" spans="1:2" x14ac:dyDescent="0.25">
      <c r="A3290" s="25"/>
      <c r="B3290" s="3"/>
    </row>
    <row r="3291" spans="1:2" x14ac:dyDescent="0.25">
      <c r="A3291" s="25"/>
      <c r="B3291" s="3"/>
    </row>
    <row r="3292" spans="1:2" x14ac:dyDescent="0.25">
      <c r="A3292" s="25"/>
      <c r="B3292" s="3"/>
    </row>
    <row r="3293" spans="1:2" x14ac:dyDescent="0.25">
      <c r="A3293" s="25"/>
      <c r="B3293" s="3"/>
    </row>
    <row r="3294" spans="1:2" x14ac:dyDescent="0.25">
      <c r="A3294" s="25"/>
      <c r="B3294" s="3"/>
    </row>
    <row r="3295" spans="1:2" x14ac:dyDescent="0.25">
      <c r="A3295" s="25"/>
      <c r="B3295" s="3"/>
    </row>
    <row r="3296" spans="1:2" x14ac:dyDescent="0.25">
      <c r="A3296" s="25"/>
      <c r="B3296" s="3"/>
    </row>
    <row r="3297" spans="1:2" x14ac:dyDescent="0.25">
      <c r="A3297" s="25"/>
      <c r="B3297" s="3"/>
    </row>
    <row r="3298" spans="1:2" x14ac:dyDescent="0.25">
      <c r="A3298" s="25"/>
      <c r="B3298" s="3"/>
    </row>
    <row r="3299" spans="1:2" x14ac:dyDescent="0.25">
      <c r="A3299" s="25"/>
      <c r="B3299" s="3"/>
    </row>
    <row r="3300" spans="1:2" x14ac:dyDescent="0.25">
      <c r="A3300" s="25"/>
      <c r="B3300" s="3"/>
    </row>
    <row r="3301" spans="1:2" x14ac:dyDescent="0.25">
      <c r="A3301" s="25"/>
      <c r="B3301" s="3"/>
    </row>
    <row r="3302" spans="1:2" x14ac:dyDescent="0.25">
      <c r="A3302" s="25"/>
      <c r="B3302" s="3"/>
    </row>
    <row r="3303" spans="1:2" x14ac:dyDescent="0.25">
      <c r="A3303" s="25"/>
      <c r="B3303" s="3"/>
    </row>
    <row r="3304" spans="1:2" x14ac:dyDescent="0.25">
      <c r="A3304" s="25"/>
      <c r="B3304" s="3"/>
    </row>
    <row r="3305" spans="1:2" x14ac:dyDescent="0.25">
      <c r="A3305" s="25"/>
      <c r="B3305" s="3"/>
    </row>
    <row r="3306" spans="1:2" x14ac:dyDescent="0.25">
      <c r="A3306" s="25"/>
      <c r="B3306" s="3"/>
    </row>
    <row r="3307" spans="1:2" x14ac:dyDescent="0.25">
      <c r="A3307" s="25"/>
      <c r="B3307" s="3"/>
    </row>
    <row r="3308" spans="1:2" x14ac:dyDescent="0.25">
      <c r="A3308" s="25"/>
      <c r="B3308" s="3"/>
    </row>
    <row r="3309" spans="1:2" x14ac:dyDescent="0.25">
      <c r="A3309" s="25"/>
      <c r="B3309" s="3"/>
    </row>
    <row r="3310" spans="1:2" x14ac:dyDescent="0.25">
      <c r="A3310" s="25"/>
      <c r="B3310" s="3"/>
    </row>
    <row r="3311" spans="1:2" x14ac:dyDescent="0.25">
      <c r="A3311" s="25"/>
      <c r="B3311" s="3"/>
    </row>
    <row r="3312" spans="1:2" x14ac:dyDescent="0.25">
      <c r="A3312" s="25"/>
      <c r="B3312" s="3"/>
    </row>
    <row r="3313" spans="1:2" x14ac:dyDescent="0.25">
      <c r="A3313" s="25"/>
      <c r="B3313" s="3"/>
    </row>
    <row r="3314" spans="1:2" x14ac:dyDescent="0.25">
      <c r="A3314" s="25"/>
      <c r="B3314" s="3"/>
    </row>
    <row r="3315" spans="1:2" x14ac:dyDescent="0.25">
      <c r="A3315" s="25"/>
      <c r="B3315" s="3"/>
    </row>
    <row r="3316" spans="1:2" x14ac:dyDescent="0.25">
      <c r="A3316" s="25"/>
      <c r="B3316" s="3"/>
    </row>
    <row r="3317" spans="1:2" x14ac:dyDescent="0.25">
      <c r="A3317" s="25"/>
      <c r="B3317" s="3"/>
    </row>
    <row r="3318" spans="1:2" x14ac:dyDescent="0.25">
      <c r="A3318" s="25"/>
      <c r="B3318" s="3"/>
    </row>
    <row r="3319" spans="1:2" x14ac:dyDescent="0.25">
      <c r="A3319" s="25"/>
      <c r="B3319" s="3"/>
    </row>
    <row r="3320" spans="1:2" x14ac:dyDescent="0.25">
      <c r="A3320" s="25"/>
      <c r="B3320" s="3"/>
    </row>
    <row r="3321" spans="1:2" x14ac:dyDescent="0.25">
      <c r="A3321" s="25"/>
      <c r="B3321" s="3"/>
    </row>
    <row r="3322" spans="1:2" x14ac:dyDescent="0.25">
      <c r="A3322" s="25"/>
      <c r="B3322" s="3"/>
    </row>
    <row r="3323" spans="1:2" x14ac:dyDescent="0.25">
      <c r="A3323" s="25"/>
      <c r="B3323" s="3"/>
    </row>
    <row r="3324" spans="1:2" x14ac:dyDescent="0.25">
      <c r="A3324" s="25"/>
      <c r="B3324" s="3"/>
    </row>
    <row r="3325" spans="1:2" x14ac:dyDescent="0.25">
      <c r="A3325" s="25"/>
      <c r="B3325" s="3"/>
    </row>
    <row r="3326" spans="1:2" x14ac:dyDescent="0.25">
      <c r="A3326" s="25"/>
      <c r="B3326" s="3"/>
    </row>
    <row r="3327" spans="1:2" x14ac:dyDescent="0.25">
      <c r="A3327" s="25"/>
      <c r="B3327" s="3"/>
    </row>
    <row r="3328" spans="1:2" x14ac:dyDescent="0.25">
      <c r="A3328" s="25"/>
      <c r="B3328" s="3"/>
    </row>
    <row r="3329" spans="1:2" x14ac:dyDescent="0.25">
      <c r="A3329" s="25"/>
      <c r="B3329" s="3"/>
    </row>
    <row r="3330" spans="1:2" x14ac:dyDescent="0.25">
      <c r="A3330" s="25"/>
      <c r="B3330" s="3"/>
    </row>
    <row r="3331" spans="1:2" x14ac:dyDescent="0.25">
      <c r="A3331" s="25"/>
      <c r="B3331" s="3"/>
    </row>
    <row r="3332" spans="1:2" x14ac:dyDescent="0.25">
      <c r="A3332" s="25"/>
      <c r="B3332" s="3"/>
    </row>
    <row r="3333" spans="1:2" x14ac:dyDescent="0.25">
      <c r="A3333" s="25"/>
      <c r="B3333" s="3"/>
    </row>
    <row r="3334" spans="1:2" x14ac:dyDescent="0.25">
      <c r="A3334" s="25"/>
      <c r="B3334" s="3"/>
    </row>
    <row r="3335" spans="1:2" x14ac:dyDescent="0.25">
      <c r="A3335" s="25"/>
      <c r="B3335" s="3"/>
    </row>
    <row r="3336" spans="1:2" x14ac:dyDescent="0.25">
      <c r="A3336" s="25"/>
      <c r="B3336" s="3"/>
    </row>
    <row r="3337" spans="1:2" x14ac:dyDescent="0.25">
      <c r="A3337" s="25"/>
      <c r="B3337" s="3"/>
    </row>
    <row r="3338" spans="1:2" x14ac:dyDescent="0.25">
      <c r="A3338" s="25"/>
      <c r="B3338" s="3"/>
    </row>
    <row r="3339" spans="1:2" x14ac:dyDescent="0.25">
      <c r="A3339" s="25"/>
      <c r="B3339" s="3"/>
    </row>
    <row r="3340" spans="1:2" x14ac:dyDescent="0.25">
      <c r="A3340" s="25"/>
      <c r="B3340" s="3"/>
    </row>
    <row r="3341" spans="1:2" x14ac:dyDescent="0.25">
      <c r="A3341" s="25"/>
      <c r="B3341" s="3"/>
    </row>
    <row r="3342" spans="1:2" x14ac:dyDescent="0.25">
      <c r="A3342" s="25"/>
      <c r="B3342" s="3"/>
    </row>
    <row r="3343" spans="1:2" x14ac:dyDescent="0.25">
      <c r="A3343" s="25"/>
      <c r="B3343" s="3"/>
    </row>
    <row r="3344" spans="1:2" x14ac:dyDescent="0.25">
      <c r="A3344" s="25"/>
      <c r="B3344" s="3"/>
    </row>
    <row r="3345" spans="1:2" x14ac:dyDescent="0.25">
      <c r="A3345" s="25"/>
      <c r="B3345" s="3"/>
    </row>
    <row r="3346" spans="1:2" x14ac:dyDescent="0.25">
      <c r="A3346" s="25"/>
      <c r="B3346" s="3"/>
    </row>
    <row r="3347" spans="1:2" x14ac:dyDescent="0.25">
      <c r="A3347" s="25"/>
      <c r="B3347" s="3"/>
    </row>
    <row r="3348" spans="1:2" x14ac:dyDescent="0.25">
      <c r="A3348" s="25"/>
      <c r="B3348" s="3"/>
    </row>
    <row r="3349" spans="1:2" x14ac:dyDescent="0.25">
      <c r="A3349" s="25"/>
      <c r="B3349" s="3"/>
    </row>
    <row r="3350" spans="1:2" x14ac:dyDescent="0.25">
      <c r="A3350" s="25"/>
      <c r="B3350" s="3"/>
    </row>
    <row r="3351" spans="1:2" x14ac:dyDescent="0.25">
      <c r="A3351" s="25"/>
      <c r="B3351" s="3"/>
    </row>
    <row r="3352" spans="1:2" x14ac:dyDescent="0.25">
      <c r="A3352" s="25"/>
      <c r="B3352" s="3"/>
    </row>
    <row r="3353" spans="1:2" x14ac:dyDescent="0.25">
      <c r="A3353" s="25"/>
      <c r="B3353" s="3"/>
    </row>
    <row r="3354" spans="1:2" x14ac:dyDescent="0.25">
      <c r="A3354" s="25"/>
      <c r="B3354" s="3"/>
    </row>
    <row r="3355" spans="1:2" x14ac:dyDescent="0.25">
      <c r="A3355" s="25"/>
      <c r="B3355" s="3"/>
    </row>
    <row r="3356" spans="1:2" x14ac:dyDescent="0.25">
      <c r="A3356" s="25"/>
      <c r="B3356" s="3"/>
    </row>
    <row r="3357" spans="1:2" x14ac:dyDescent="0.25">
      <c r="A3357" s="25"/>
      <c r="B3357" s="3"/>
    </row>
    <row r="3358" spans="1:2" x14ac:dyDescent="0.25">
      <c r="A3358" s="25"/>
      <c r="B3358" s="3"/>
    </row>
    <row r="3359" spans="1:2" x14ac:dyDescent="0.25">
      <c r="A3359" s="25"/>
      <c r="B3359" s="3"/>
    </row>
    <row r="3360" spans="1:2" x14ac:dyDescent="0.25">
      <c r="A3360" s="25"/>
      <c r="B3360" s="3"/>
    </row>
    <row r="3361" spans="1:2" x14ac:dyDescent="0.25">
      <c r="A3361" s="25"/>
      <c r="B3361" s="3"/>
    </row>
    <row r="3362" spans="1:2" x14ac:dyDescent="0.25">
      <c r="A3362" s="25"/>
      <c r="B3362" s="3"/>
    </row>
    <row r="3363" spans="1:2" x14ac:dyDescent="0.25">
      <c r="A3363" s="25"/>
      <c r="B3363" s="3"/>
    </row>
    <row r="3364" spans="1:2" x14ac:dyDescent="0.25">
      <c r="A3364" s="25"/>
      <c r="B3364" s="3"/>
    </row>
    <row r="3365" spans="1:2" x14ac:dyDescent="0.25">
      <c r="A3365" s="25"/>
      <c r="B3365" s="3"/>
    </row>
    <row r="3366" spans="1:2" x14ac:dyDescent="0.25">
      <c r="A3366" s="25"/>
      <c r="B3366" s="3"/>
    </row>
    <row r="3367" spans="1:2" x14ac:dyDescent="0.25">
      <c r="A3367" s="25"/>
      <c r="B3367" s="3"/>
    </row>
    <row r="3368" spans="1:2" x14ac:dyDescent="0.25">
      <c r="A3368" s="25"/>
      <c r="B3368" s="3"/>
    </row>
    <row r="3369" spans="1:2" x14ac:dyDescent="0.25">
      <c r="A3369" s="25"/>
      <c r="B3369" s="3"/>
    </row>
    <row r="3370" spans="1:2" x14ac:dyDescent="0.25">
      <c r="A3370" s="25"/>
      <c r="B3370" s="3"/>
    </row>
    <row r="3371" spans="1:2" x14ac:dyDescent="0.25">
      <c r="A3371" s="25"/>
      <c r="B3371" s="3"/>
    </row>
    <row r="3372" spans="1:2" x14ac:dyDescent="0.25">
      <c r="A3372" s="25"/>
      <c r="B3372" s="3"/>
    </row>
    <row r="3373" spans="1:2" x14ac:dyDescent="0.25">
      <c r="A3373" s="25"/>
      <c r="B3373" s="3"/>
    </row>
    <row r="3374" spans="1:2" x14ac:dyDescent="0.25">
      <c r="A3374" s="25"/>
      <c r="B3374" s="3"/>
    </row>
    <row r="3375" spans="1:2" x14ac:dyDescent="0.25">
      <c r="A3375" s="25"/>
      <c r="B3375" s="3"/>
    </row>
    <row r="3376" spans="1:2" x14ac:dyDescent="0.25">
      <c r="A3376" s="25"/>
      <c r="B3376" s="3"/>
    </row>
    <row r="3377" spans="1:2" x14ac:dyDescent="0.25">
      <c r="A3377" s="25"/>
      <c r="B3377" s="3"/>
    </row>
    <row r="3378" spans="1:2" x14ac:dyDescent="0.25">
      <c r="A3378" s="25"/>
      <c r="B3378" s="3"/>
    </row>
    <row r="3379" spans="1:2" x14ac:dyDescent="0.25">
      <c r="A3379" s="25"/>
      <c r="B3379" s="3"/>
    </row>
    <row r="3380" spans="1:2" x14ac:dyDescent="0.25">
      <c r="A3380" s="25"/>
      <c r="B3380" s="3"/>
    </row>
    <row r="3381" spans="1:2" x14ac:dyDescent="0.25">
      <c r="A3381" s="25"/>
      <c r="B3381" s="3"/>
    </row>
    <row r="3382" spans="1:2" x14ac:dyDescent="0.25">
      <c r="A3382" s="25"/>
      <c r="B3382" s="3"/>
    </row>
    <row r="3383" spans="1:2" x14ac:dyDescent="0.25">
      <c r="A3383" s="25"/>
      <c r="B3383" s="3"/>
    </row>
    <row r="3384" spans="1:2" x14ac:dyDescent="0.25">
      <c r="A3384" s="25"/>
      <c r="B3384" s="3"/>
    </row>
    <row r="3385" spans="1:2" x14ac:dyDescent="0.25">
      <c r="A3385" s="25"/>
      <c r="B3385" s="3"/>
    </row>
    <row r="3386" spans="1:2" x14ac:dyDescent="0.25">
      <c r="A3386" s="25"/>
      <c r="B3386" s="3"/>
    </row>
    <row r="3387" spans="1:2" x14ac:dyDescent="0.25">
      <c r="A3387" s="25"/>
      <c r="B3387" s="3"/>
    </row>
    <row r="3388" spans="1:2" x14ac:dyDescent="0.25">
      <c r="A3388" s="25"/>
      <c r="B3388" s="3"/>
    </row>
    <row r="3389" spans="1:2" x14ac:dyDescent="0.25">
      <c r="A3389" s="25"/>
      <c r="B3389" s="3"/>
    </row>
    <row r="3390" spans="1:2" x14ac:dyDescent="0.25">
      <c r="A3390" s="25"/>
      <c r="B3390" s="3"/>
    </row>
    <row r="3391" spans="1:2" x14ac:dyDescent="0.25">
      <c r="A3391" s="25"/>
      <c r="B3391" s="3"/>
    </row>
    <row r="3392" spans="1:2" x14ac:dyDescent="0.25">
      <c r="A3392" s="25"/>
      <c r="B3392" s="3"/>
    </row>
    <row r="3393" spans="1:2" x14ac:dyDescent="0.25">
      <c r="A3393" s="25"/>
      <c r="B3393" s="3"/>
    </row>
    <row r="3394" spans="1:2" x14ac:dyDescent="0.25">
      <c r="A3394" s="25"/>
      <c r="B3394" s="3"/>
    </row>
    <row r="3395" spans="1:2" x14ac:dyDescent="0.25">
      <c r="A3395" s="25"/>
      <c r="B3395" s="3"/>
    </row>
    <row r="3396" spans="1:2" x14ac:dyDescent="0.25">
      <c r="A3396" s="25"/>
      <c r="B3396" s="3"/>
    </row>
    <row r="3397" spans="1:2" x14ac:dyDescent="0.25">
      <c r="A3397" s="25"/>
      <c r="B3397" s="3"/>
    </row>
    <row r="3398" spans="1:2" x14ac:dyDescent="0.25">
      <c r="A3398" s="25"/>
      <c r="B3398" s="3"/>
    </row>
    <row r="3399" spans="1:2" x14ac:dyDescent="0.25">
      <c r="A3399" s="25"/>
      <c r="B3399" s="3"/>
    </row>
    <row r="3400" spans="1:2" x14ac:dyDescent="0.25">
      <c r="A3400" s="25"/>
      <c r="B3400" s="3"/>
    </row>
    <row r="3401" spans="1:2" x14ac:dyDescent="0.25">
      <c r="A3401" s="25"/>
      <c r="B3401" s="3"/>
    </row>
    <row r="3402" spans="1:2" x14ac:dyDescent="0.25">
      <c r="A3402" s="25"/>
      <c r="B3402" s="3"/>
    </row>
    <row r="3403" spans="1:2" x14ac:dyDescent="0.25">
      <c r="A3403" s="25"/>
      <c r="B3403" s="3"/>
    </row>
    <row r="3404" spans="1:2" x14ac:dyDescent="0.25">
      <c r="A3404" s="25"/>
      <c r="B3404" s="3"/>
    </row>
    <row r="3405" spans="1:2" x14ac:dyDescent="0.25">
      <c r="A3405" s="25"/>
      <c r="B3405" s="3"/>
    </row>
    <row r="3406" spans="1:2" x14ac:dyDescent="0.25">
      <c r="A3406" s="25"/>
      <c r="B3406" s="3"/>
    </row>
    <row r="3407" spans="1:2" x14ac:dyDescent="0.25">
      <c r="A3407" s="25"/>
      <c r="B3407" s="3"/>
    </row>
    <row r="3408" spans="1:2" x14ac:dyDescent="0.25">
      <c r="A3408" s="25"/>
      <c r="B3408" s="3"/>
    </row>
    <row r="3409" spans="1:2" x14ac:dyDescent="0.25">
      <c r="A3409" s="25"/>
      <c r="B3409" s="3"/>
    </row>
    <row r="3410" spans="1:2" x14ac:dyDescent="0.25">
      <c r="A3410" s="25"/>
      <c r="B3410" s="3"/>
    </row>
    <row r="3411" spans="1:2" x14ac:dyDescent="0.25">
      <c r="A3411" s="25"/>
      <c r="B3411" s="3"/>
    </row>
    <row r="3412" spans="1:2" x14ac:dyDescent="0.25">
      <c r="A3412" s="25"/>
      <c r="B3412" s="3"/>
    </row>
    <row r="3413" spans="1:2" x14ac:dyDescent="0.25">
      <c r="A3413" s="25"/>
      <c r="B3413" s="3"/>
    </row>
    <row r="3414" spans="1:2" x14ac:dyDescent="0.25">
      <c r="A3414" s="25"/>
      <c r="B3414" s="3"/>
    </row>
    <row r="3415" spans="1:2" x14ac:dyDescent="0.25">
      <c r="A3415" s="25"/>
      <c r="B3415" s="3"/>
    </row>
    <row r="3416" spans="1:2" x14ac:dyDescent="0.25">
      <c r="A3416" s="25"/>
      <c r="B3416" s="3"/>
    </row>
    <row r="3417" spans="1:2" x14ac:dyDescent="0.25">
      <c r="A3417" s="25"/>
      <c r="B3417" s="3"/>
    </row>
    <row r="3418" spans="1:2" x14ac:dyDescent="0.25">
      <c r="A3418" s="25"/>
      <c r="B3418" s="3"/>
    </row>
    <row r="3419" spans="1:2" x14ac:dyDescent="0.25">
      <c r="A3419" s="25"/>
      <c r="B3419" s="3"/>
    </row>
    <row r="3420" spans="1:2" x14ac:dyDescent="0.25">
      <c r="A3420" s="25"/>
      <c r="B3420" s="3"/>
    </row>
    <row r="3421" spans="1:2" x14ac:dyDescent="0.25">
      <c r="A3421" s="25"/>
      <c r="B3421" s="3"/>
    </row>
    <row r="3422" spans="1:2" x14ac:dyDescent="0.25">
      <c r="A3422" s="25"/>
      <c r="B3422" s="3"/>
    </row>
    <row r="3423" spans="1:2" x14ac:dyDescent="0.25">
      <c r="A3423" s="25"/>
      <c r="B3423" s="3"/>
    </row>
    <row r="3424" spans="1:2" x14ac:dyDescent="0.25">
      <c r="A3424" s="25"/>
      <c r="B3424" s="3"/>
    </row>
    <row r="3425" spans="1:2" x14ac:dyDescent="0.25">
      <c r="A3425" s="25"/>
      <c r="B3425" s="3"/>
    </row>
    <row r="3426" spans="1:2" x14ac:dyDescent="0.25">
      <c r="A3426" s="25"/>
      <c r="B3426" s="3"/>
    </row>
    <row r="3427" spans="1:2" x14ac:dyDescent="0.25">
      <c r="A3427" s="25"/>
      <c r="B3427" s="3"/>
    </row>
    <row r="3428" spans="1:2" x14ac:dyDescent="0.25">
      <c r="A3428" s="25"/>
      <c r="B3428" s="3"/>
    </row>
    <row r="3429" spans="1:2" x14ac:dyDescent="0.25">
      <c r="A3429" s="25"/>
      <c r="B3429" s="3"/>
    </row>
    <row r="3430" spans="1:2" x14ac:dyDescent="0.25">
      <c r="A3430" s="25"/>
      <c r="B3430" s="3"/>
    </row>
    <row r="3431" spans="1:2" x14ac:dyDescent="0.25">
      <c r="A3431" s="25"/>
      <c r="B3431" s="3"/>
    </row>
    <row r="3432" spans="1:2" x14ac:dyDescent="0.25">
      <c r="A3432" s="25"/>
      <c r="B3432" s="3"/>
    </row>
    <row r="3433" spans="1:2" x14ac:dyDescent="0.25">
      <c r="A3433" s="25"/>
      <c r="B3433" s="3"/>
    </row>
    <row r="3434" spans="1:2" x14ac:dyDescent="0.25">
      <c r="A3434" s="25"/>
      <c r="B3434" s="3"/>
    </row>
    <row r="3435" spans="1:2" x14ac:dyDescent="0.25">
      <c r="A3435" s="25"/>
      <c r="B3435" s="3"/>
    </row>
    <row r="3436" spans="1:2" x14ac:dyDescent="0.25">
      <c r="A3436" s="25"/>
      <c r="B3436" s="3"/>
    </row>
    <row r="3437" spans="1:2" x14ac:dyDescent="0.25">
      <c r="A3437" s="25"/>
      <c r="B3437" s="3"/>
    </row>
    <row r="3438" spans="1:2" x14ac:dyDescent="0.25">
      <c r="A3438" s="25"/>
      <c r="B3438" s="3"/>
    </row>
    <row r="3439" spans="1:2" x14ac:dyDescent="0.25">
      <c r="A3439" s="25"/>
      <c r="B3439" s="3"/>
    </row>
    <row r="3440" spans="1:2" x14ac:dyDescent="0.25">
      <c r="A3440" s="25"/>
      <c r="B3440" s="3"/>
    </row>
    <row r="3441" spans="1:2" x14ac:dyDescent="0.25">
      <c r="A3441" s="25"/>
      <c r="B3441" s="3"/>
    </row>
    <row r="3442" spans="1:2" x14ac:dyDescent="0.25">
      <c r="A3442" s="25"/>
      <c r="B3442" s="3"/>
    </row>
    <row r="3443" spans="1:2" x14ac:dyDescent="0.25">
      <c r="A3443" s="25"/>
      <c r="B3443" s="3"/>
    </row>
    <row r="3444" spans="1:2" x14ac:dyDescent="0.25">
      <c r="A3444" s="25"/>
      <c r="B3444" s="3"/>
    </row>
    <row r="3445" spans="1:2" x14ac:dyDescent="0.25">
      <c r="A3445" s="25"/>
      <c r="B3445" s="3"/>
    </row>
    <row r="3446" spans="1:2" x14ac:dyDescent="0.25">
      <c r="A3446" s="25"/>
      <c r="B3446" s="3"/>
    </row>
    <row r="3447" spans="1:2" x14ac:dyDescent="0.25">
      <c r="A3447" s="25"/>
      <c r="B3447" s="3"/>
    </row>
    <row r="3448" spans="1:2" x14ac:dyDescent="0.25">
      <c r="A3448" s="25"/>
      <c r="B3448" s="3"/>
    </row>
    <row r="3449" spans="1:2" x14ac:dyDescent="0.25">
      <c r="A3449" s="25"/>
      <c r="B3449" s="3"/>
    </row>
    <row r="3450" spans="1:2" x14ac:dyDescent="0.25">
      <c r="A3450" s="25"/>
      <c r="B3450" s="3"/>
    </row>
    <row r="3451" spans="1:2" x14ac:dyDescent="0.25">
      <c r="A3451" s="25"/>
      <c r="B3451" s="3"/>
    </row>
    <row r="3452" spans="1:2" x14ac:dyDescent="0.25">
      <c r="A3452" s="25"/>
      <c r="B3452" s="3"/>
    </row>
    <row r="3453" spans="1:2" x14ac:dyDescent="0.25">
      <c r="A3453" s="25"/>
      <c r="B3453" s="3"/>
    </row>
    <row r="3454" spans="1:2" x14ac:dyDescent="0.25">
      <c r="A3454" s="25"/>
      <c r="B3454" s="3"/>
    </row>
    <row r="3455" spans="1:2" x14ac:dyDescent="0.25">
      <c r="A3455" s="25"/>
      <c r="B3455" s="3"/>
    </row>
    <row r="3456" spans="1:2" x14ac:dyDescent="0.25">
      <c r="A3456" s="25"/>
      <c r="B3456" s="3"/>
    </row>
    <row r="3457" spans="1:2" x14ac:dyDescent="0.25">
      <c r="A3457" s="25"/>
      <c r="B3457" s="3"/>
    </row>
    <row r="3458" spans="1:2" x14ac:dyDescent="0.25">
      <c r="A3458" s="25"/>
      <c r="B3458" s="3"/>
    </row>
    <row r="3459" spans="1:2" x14ac:dyDescent="0.25">
      <c r="A3459" s="25"/>
      <c r="B3459" s="3"/>
    </row>
    <row r="3460" spans="1:2" x14ac:dyDescent="0.25">
      <c r="A3460" s="25"/>
      <c r="B3460" s="3"/>
    </row>
    <row r="3461" spans="1:2" x14ac:dyDescent="0.25">
      <c r="A3461" s="25"/>
      <c r="B3461" s="3"/>
    </row>
    <row r="3462" spans="1:2" x14ac:dyDescent="0.25">
      <c r="A3462" s="25"/>
      <c r="B3462" s="3"/>
    </row>
    <row r="3463" spans="1:2" x14ac:dyDescent="0.25">
      <c r="A3463" s="25"/>
      <c r="B3463" s="3"/>
    </row>
    <row r="3464" spans="1:2" x14ac:dyDescent="0.25">
      <c r="A3464" s="25"/>
      <c r="B3464" s="3"/>
    </row>
    <row r="3465" spans="1:2" x14ac:dyDescent="0.25">
      <c r="A3465" s="25"/>
      <c r="B3465" s="3"/>
    </row>
    <row r="3466" spans="1:2" x14ac:dyDescent="0.25">
      <c r="A3466" s="25"/>
      <c r="B3466" s="3"/>
    </row>
    <row r="3467" spans="1:2" x14ac:dyDescent="0.25">
      <c r="A3467" s="25"/>
      <c r="B3467" s="3"/>
    </row>
    <row r="3468" spans="1:2" x14ac:dyDescent="0.25">
      <c r="A3468" s="25"/>
      <c r="B3468" s="3"/>
    </row>
    <row r="3469" spans="1:2" x14ac:dyDescent="0.25">
      <c r="A3469" s="25"/>
      <c r="B3469" s="3"/>
    </row>
    <row r="3470" spans="1:2" x14ac:dyDescent="0.25">
      <c r="A3470" s="25"/>
      <c r="B3470" s="3"/>
    </row>
    <row r="3471" spans="1:2" x14ac:dyDescent="0.25">
      <c r="A3471" s="25"/>
      <c r="B3471" s="3"/>
    </row>
    <row r="3472" spans="1:2" x14ac:dyDescent="0.25">
      <c r="A3472" s="25"/>
      <c r="B3472" s="3"/>
    </row>
    <row r="3473" spans="1:2" x14ac:dyDescent="0.25">
      <c r="A3473" s="25"/>
      <c r="B3473" s="3"/>
    </row>
    <row r="3474" spans="1:2" x14ac:dyDescent="0.25">
      <c r="A3474" s="25"/>
      <c r="B3474" s="3"/>
    </row>
    <row r="3475" spans="1:2" x14ac:dyDescent="0.25">
      <c r="A3475" s="25"/>
      <c r="B3475" s="3"/>
    </row>
    <row r="3476" spans="1:2" x14ac:dyDescent="0.25">
      <c r="A3476" s="25"/>
      <c r="B3476" s="3"/>
    </row>
    <row r="3477" spans="1:2" x14ac:dyDescent="0.25">
      <c r="A3477" s="25"/>
      <c r="B3477" s="3"/>
    </row>
    <row r="3478" spans="1:2" x14ac:dyDescent="0.25">
      <c r="A3478" s="25"/>
      <c r="B3478" s="3"/>
    </row>
    <row r="3479" spans="1:2" x14ac:dyDescent="0.25">
      <c r="A3479" s="25"/>
      <c r="B3479" s="3"/>
    </row>
    <row r="3480" spans="1:2" x14ac:dyDescent="0.25">
      <c r="A3480" s="25"/>
      <c r="B3480" s="3"/>
    </row>
    <row r="3481" spans="1:2" x14ac:dyDescent="0.25">
      <c r="A3481" s="25"/>
      <c r="B3481" s="3"/>
    </row>
    <row r="3482" spans="1:2" x14ac:dyDescent="0.25">
      <c r="A3482" s="25"/>
      <c r="B3482" s="3"/>
    </row>
    <row r="3483" spans="1:2" x14ac:dyDescent="0.25">
      <c r="A3483" s="25"/>
      <c r="B3483" s="3"/>
    </row>
    <row r="3484" spans="1:2" x14ac:dyDescent="0.25">
      <c r="A3484" s="25"/>
      <c r="B3484" s="3"/>
    </row>
    <row r="3485" spans="1:2" x14ac:dyDescent="0.25">
      <c r="A3485" s="25"/>
      <c r="B3485" s="3"/>
    </row>
    <row r="3486" spans="1:2" x14ac:dyDescent="0.25">
      <c r="A3486" s="25"/>
      <c r="B3486" s="3"/>
    </row>
    <row r="3487" spans="1:2" x14ac:dyDescent="0.25">
      <c r="A3487" s="25"/>
      <c r="B3487" s="3"/>
    </row>
    <row r="3488" spans="1:2" x14ac:dyDescent="0.25">
      <c r="A3488" s="25"/>
      <c r="B3488" s="3"/>
    </row>
    <row r="3489" spans="1:2" x14ac:dyDescent="0.25">
      <c r="A3489" s="25"/>
      <c r="B3489" s="3"/>
    </row>
    <row r="3490" spans="1:2" x14ac:dyDescent="0.25">
      <c r="A3490" s="25"/>
      <c r="B3490" s="3"/>
    </row>
    <row r="3491" spans="1:2" x14ac:dyDescent="0.25">
      <c r="A3491" s="25"/>
      <c r="B3491" s="3"/>
    </row>
    <row r="3492" spans="1:2" x14ac:dyDescent="0.25">
      <c r="A3492" s="25"/>
      <c r="B3492" s="3"/>
    </row>
    <row r="3493" spans="1:2" x14ac:dyDescent="0.25">
      <c r="A3493" s="25"/>
      <c r="B3493" s="3"/>
    </row>
    <row r="3494" spans="1:2" x14ac:dyDescent="0.25">
      <c r="A3494" s="25"/>
      <c r="B3494" s="3"/>
    </row>
    <row r="3495" spans="1:2" x14ac:dyDescent="0.25">
      <c r="A3495" s="25"/>
      <c r="B3495" s="3"/>
    </row>
    <row r="3496" spans="1:2" x14ac:dyDescent="0.25">
      <c r="A3496" s="25"/>
      <c r="B3496" s="3"/>
    </row>
    <row r="3497" spans="1:2" x14ac:dyDescent="0.25">
      <c r="A3497" s="25"/>
      <c r="B3497" s="3"/>
    </row>
    <row r="3498" spans="1:2" x14ac:dyDescent="0.25">
      <c r="A3498" s="25"/>
      <c r="B3498" s="3"/>
    </row>
    <row r="3499" spans="1:2" x14ac:dyDescent="0.25">
      <c r="A3499" s="25"/>
      <c r="B3499" s="3"/>
    </row>
    <row r="3500" spans="1:2" x14ac:dyDescent="0.25">
      <c r="A3500" s="25"/>
      <c r="B3500" s="3"/>
    </row>
    <row r="3501" spans="1:2" x14ac:dyDescent="0.25">
      <c r="A3501" s="25"/>
      <c r="B3501" s="3"/>
    </row>
    <row r="3502" spans="1:2" x14ac:dyDescent="0.25">
      <c r="A3502" s="25"/>
      <c r="B3502" s="3"/>
    </row>
    <row r="3503" spans="1:2" x14ac:dyDescent="0.25">
      <c r="A3503" s="25"/>
      <c r="B3503" s="3"/>
    </row>
    <row r="3504" spans="1:2" x14ac:dyDescent="0.25">
      <c r="A3504" s="25"/>
      <c r="B3504" s="3"/>
    </row>
    <row r="3505" spans="1:2" x14ac:dyDescent="0.25">
      <c r="A3505" s="25"/>
      <c r="B3505" s="3"/>
    </row>
    <row r="3506" spans="1:2" x14ac:dyDescent="0.25">
      <c r="A3506" s="25"/>
      <c r="B3506" s="3"/>
    </row>
    <row r="3507" spans="1:2" x14ac:dyDescent="0.25">
      <c r="A3507" s="25"/>
      <c r="B3507" s="3"/>
    </row>
    <row r="3508" spans="1:2" x14ac:dyDescent="0.25">
      <c r="A3508" s="25"/>
      <c r="B3508" s="3"/>
    </row>
    <row r="3509" spans="1:2" x14ac:dyDescent="0.25">
      <c r="A3509" s="25"/>
      <c r="B3509" s="3"/>
    </row>
    <row r="3510" spans="1:2" x14ac:dyDescent="0.25">
      <c r="A3510" s="25"/>
      <c r="B3510" s="3"/>
    </row>
    <row r="3511" spans="1:2" x14ac:dyDescent="0.25">
      <c r="A3511" s="25"/>
      <c r="B3511" s="3"/>
    </row>
    <row r="3512" spans="1:2" x14ac:dyDescent="0.25">
      <c r="A3512" s="25"/>
      <c r="B3512" s="3"/>
    </row>
    <row r="3513" spans="1:2" x14ac:dyDescent="0.25">
      <c r="A3513" s="25"/>
      <c r="B3513" s="3"/>
    </row>
    <row r="3514" spans="1:2" x14ac:dyDescent="0.25">
      <c r="A3514" s="25"/>
      <c r="B3514" s="3"/>
    </row>
    <row r="3515" spans="1:2" x14ac:dyDescent="0.25">
      <c r="A3515" s="25"/>
      <c r="B3515" s="3"/>
    </row>
    <row r="3516" spans="1:2" x14ac:dyDescent="0.25">
      <c r="A3516" s="25"/>
      <c r="B3516" s="3"/>
    </row>
    <row r="3517" spans="1:2" x14ac:dyDescent="0.25">
      <c r="A3517" s="25"/>
      <c r="B3517" s="3"/>
    </row>
    <row r="3518" spans="1:2" x14ac:dyDescent="0.25">
      <c r="A3518" s="25"/>
      <c r="B3518" s="3"/>
    </row>
    <row r="3519" spans="1:2" x14ac:dyDescent="0.25">
      <c r="A3519" s="25"/>
      <c r="B3519" s="3"/>
    </row>
    <row r="3520" spans="1:2" x14ac:dyDescent="0.25">
      <c r="A3520" s="25"/>
      <c r="B3520" s="3"/>
    </row>
    <row r="3521" spans="1:2" x14ac:dyDescent="0.25">
      <c r="A3521" s="25"/>
      <c r="B3521" s="3"/>
    </row>
    <row r="3522" spans="1:2" x14ac:dyDescent="0.25">
      <c r="A3522" s="25"/>
      <c r="B3522" s="3"/>
    </row>
    <row r="3523" spans="1:2" x14ac:dyDescent="0.25">
      <c r="A3523" s="25"/>
      <c r="B3523" s="3"/>
    </row>
    <row r="3524" spans="1:2" x14ac:dyDescent="0.25">
      <c r="A3524" s="25"/>
      <c r="B3524" s="3"/>
    </row>
    <row r="3525" spans="1:2" x14ac:dyDescent="0.25">
      <c r="A3525" s="25"/>
      <c r="B3525" s="3"/>
    </row>
    <row r="3526" spans="1:2" x14ac:dyDescent="0.25">
      <c r="A3526" s="25"/>
      <c r="B3526" s="3"/>
    </row>
    <row r="3527" spans="1:2" x14ac:dyDescent="0.25">
      <c r="A3527" s="25"/>
      <c r="B3527" s="3"/>
    </row>
    <row r="3528" spans="1:2" x14ac:dyDescent="0.25">
      <c r="A3528" s="25"/>
      <c r="B3528" s="3"/>
    </row>
    <row r="3529" spans="1:2" x14ac:dyDescent="0.25">
      <c r="A3529" s="25"/>
      <c r="B3529" s="3"/>
    </row>
    <row r="3530" spans="1:2" x14ac:dyDescent="0.25">
      <c r="A3530" s="25"/>
      <c r="B3530" s="3"/>
    </row>
    <row r="3531" spans="1:2" x14ac:dyDescent="0.25">
      <c r="A3531" s="25"/>
      <c r="B3531" s="3"/>
    </row>
    <row r="3532" spans="1:2" x14ac:dyDescent="0.25">
      <c r="A3532" s="25"/>
      <c r="B3532" s="3"/>
    </row>
    <row r="3533" spans="1:2" x14ac:dyDescent="0.25">
      <c r="A3533" s="25"/>
      <c r="B3533" s="3"/>
    </row>
    <row r="3534" spans="1:2" x14ac:dyDescent="0.25">
      <c r="A3534" s="25"/>
      <c r="B3534" s="3"/>
    </row>
    <row r="3535" spans="1:2" x14ac:dyDescent="0.25">
      <c r="A3535" s="25"/>
      <c r="B3535" s="3"/>
    </row>
    <row r="3536" spans="1:2" x14ac:dyDescent="0.25">
      <c r="A3536" s="25"/>
      <c r="B3536" s="3"/>
    </row>
    <row r="3537" spans="1:2" x14ac:dyDescent="0.25">
      <c r="A3537" s="25"/>
      <c r="B3537" s="3"/>
    </row>
    <row r="3538" spans="1:2" x14ac:dyDescent="0.25">
      <c r="A3538" s="25"/>
      <c r="B3538" s="3"/>
    </row>
    <row r="3539" spans="1:2" x14ac:dyDescent="0.25">
      <c r="A3539" s="25"/>
      <c r="B3539" s="3"/>
    </row>
    <row r="3540" spans="1:2" x14ac:dyDescent="0.25">
      <c r="A3540" s="25"/>
      <c r="B3540" s="3"/>
    </row>
    <row r="3541" spans="1:2" x14ac:dyDescent="0.25">
      <c r="A3541" s="25"/>
      <c r="B3541" s="3"/>
    </row>
    <row r="3542" spans="1:2" x14ac:dyDescent="0.25">
      <c r="A3542" s="25"/>
      <c r="B3542" s="3"/>
    </row>
    <row r="3543" spans="1:2" x14ac:dyDescent="0.25">
      <c r="A3543" s="25"/>
      <c r="B3543" s="3"/>
    </row>
    <row r="3544" spans="1:2" x14ac:dyDescent="0.25">
      <c r="A3544" s="25"/>
      <c r="B3544" s="3"/>
    </row>
    <row r="3545" spans="1:2" x14ac:dyDescent="0.25">
      <c r="A3545" s="25"/>
      <c r="B3545" s="3"/>
    </row>
    <row r="3546" spans="1:2" x14ac:dyDescent="0.25">
      <c r="A3546" s="25"/>
      <c r="B3546" s="3"/>
    </row>
    <row r="3547" spans="1:2" x14ac:dyDescent="0.25">
      <c r="A3547" s="25"/>
      <c r="B3547" s="3"/>
    </row>
    <row r="3548" spans="1:2" x14ac:dyDescent="0.25">
      <c r="A3548" s="25"/>
      <c r="B3548" s="3"/>
    </row>
    <row r="3549" spans="1:2" x14ac:dyDescent="0.25">
      <c r="A3549" s="25"/>
      <c r="B3549" s="3"/>
    </row>
    <row r="3550" spans="1:2" x14ac:dyDescent="0.25">
      <c r="A3550" s="25"/>
      <c r="B3550" s="3"/>
    </row>
    <row r="3551" spans="1:2" x14ac:dyDescent="0.25">
      <c r="A3551" s="25"/>
      <c r="B3551" s="3"/>
    </row>
    <row r="3552" spans="1:2" x14ac:dyDescent="0.25">
      <c r="A3552" s="25"/>
      <c r="B3552" s="3"/>
    </row>
    <row r="3553" spans="1:2" x14ac:dyDescent="0.25">
      <c r="A3553" s="25"/>
      <c r="B3553" s="3"/>
    </row>
    <row r="3554" spans="1:2" x14ac:dyDescent="0.25">
      <c r="A3554" s="25"/>
      <c r="B3554" s="3"/>
    </row>
    <row r="3555" spans="1:2" x14ac:dyDescent="0.25">
      <c r="A3555" s="25"/>
      <c r="B3555" s="3"/>
    </row>
    <row r="3556" spans="1:2" x14ac:dyDescent="0.25">
      <c r="A3556" s="25"/>
      <c r="B3556" s="3"/>
    </row>
    <row r="3557" spans="1:2" x14ac:dyDescent="0.25">
      <c r="A3557" s="25"/>
      <c r="B3557" s="3"/>
    </row>
    <row r="3558" spans="1:2" x14ac:dyDescent="0.25">
      <c r="A3558" s="25"/>
      <c r="B3558" s="3"/>
    </row>
    <row r="3559" spans="1:2" x14ac:dyDescent="0.25">
      <c r="A3559" s="25"/>
      <c r="B3559" s="3"/>
    </row>
    <row r="3560" spans="1:2" x14ac:dyDescent="0.25">
      <c r="A3560" s="25"/>
      <c r="B3560" s="3"/>
    </row>
    <row r="3561" spans="1:2" x14ac:dyDescent="0.25">
      <c r="A3561" s="25"/>
      <c r="B3561" s="3"/>
    </row>
    <row r="3562" spans="1:2" x14ac:dyDescent="0.25">
      <c r="A3562" s="25"/>
      <c r="B3562" s="3"/>
    </row>
    <row r="3563" spans="1:2" x14ac:dyDescent="0.25">
      <c r="A3563" s="25"/>
      <c r="B3563" s="3"/>
    </row>
    <row r="3564" spans="1:2" x14ac:dyDescent="0.25">
      <c r="A3564" s="25"/>
      <c r="B3564" s="3"/>
    </row>
    <row r="3565" spans="1:2" x14ac:dyDescent="0.25">
      <c r="A3565" s="25"/>
      <c r="B3565" s="3"/>
    </row>
    <row r="3566" spans="1:2" x14ac:dyDescent="0.25">
      <c r="A3566" s="25"/>
      <c r="B3566" s="3"/>
    </row>
    <row r="3567" spans="1:2" x14ac:dyDescent="0.25">
      <c r="A3567" s="25"/>
      <c r="B3567" s="3"/>
    </row>
    <row r="3568" spans="1:2" x14ac:dyDescent="0.25">
      <c r="A3568" s="25"/>
      <c r="B3568" s="3"/>
    </row>
    <row r="3569" spans="1:2" x14ac:dyDescent="0.25">
      <c r="A3569" s="25"/>
      <c r="B3569" s="3"/>
    </row>
    <row r="3570" spans="1:2" x14ac:dyDescent="0.25">
      <c r="A3570" s="25"/>
      <c r="B3570" s="3"/>
    </row>
    <row r="3571" spans="1:2" x14ac:dyDescent="0.25">
      <c r="A3571" s="25"/>
      <c r="B3571" s="3"/>
    </row>
    <row r="3572" spans="1:2" x14ac:dyDescent="0.25">
      <c r="A3572" s="25"/>
      <c r="B3572" s="3"/>
    </row>
    <row r="3573" spans="1:2" x14ac:dyDescent="0.25">
      <c r="A3573" s="25"/>
      <c r="B3573" s="3"/>
    </row>
    <row r="3574" spans="1:2" x14ac:dyDescent="0.25">
      <c r="A3574" s="25"/>
      <c r="B3574" s="3"/>
    </row>
    <row r="3575" spans="1:2" x14ac:dyDescent="0.25">
      <c r="A3575" s="25"/>
      <c r="B3575" s="3"/>
    </row>
    <row r="3576" spans="1:2" x14ac:dyDescent="0.25">
      <c r="A3576" s="25"/>
      <c r="B3576" s="3"/>
    </row>
    <row r="3577" spans="1:2" x14ac:dyDescent="0.25">
      <c r="A3577" s="25"/>
      <c r="B3577" s="3"/>
    </row>
    <row r="3578" spans="1:2" x14ac:dyDescent="0.25">
      <c r="A3578" s="25"/>
      <c r="B3578" s="3"/>
    </row>
    <row r="3579" spans="1:2" x14ac:dyDescent="0.25">
      <c r="A3579" s="25"/>
      <c r="B3579" s="3"/>
    </row>
    <row r="3580" spans="1:2" x14ac:dyDescent="0.25">
      <c r="A3580" s="25"/>
      <c r="B3580" s="3"/>
    </row>
    <row r="3581" spans="1:2" x14ac:dyDescent="0.25">
      <c r="A3581" s="25"/>
      <c r="B3581" s="3"/>
    </row>
    <row r="3582" spans="1:2" x14ac:dyDescent="0.25">
      <c r="A3582" s="25"/>
      <c r="B3582" s="3"/>
    </row>
    <row r="3583" spans="1:2" x14ac:dyDescent="0.25">
      <c r="A3583" s="25"/>
      <c r="B3583" s="3"/>
    </row>
    <row r="3584" spans="1:2" x14ac:dyDescent="0.25">
      <c r="A3584" s="25"/>
      <c r="B3584" s="3"/>
    </row>
    <row r="3585" spans="1:2" x14ac:dyDescent="0.25">
      <c r="A3585" s="25"/>
      <c r="B3585" s="3"/>
    </row>
    <row r="3586" spans="1:2" x14ac:dyDescent="0.25">
      <c r="A3586" s="25"/>
      <c r="B3586" s="3"/>
    </row>
    <row r="3587" spans="1:2" x14ac:dyDescent="0.25">
      <c r="A3587" s="25"/>
      <c r="B3587" s="3"/>
    </row>
    <row r="3588" spans="1:2" x14ac:dyDescent="0.25">
      <c r="A3588" s="25"/>
      <c r="B3588" s="3"/>
    </row>
    <row r="3589" spans="1:2" x14ac:dyDescent="0.25">
      <c r="A3589" s="25"/>
      <c r="B3589" s="3"/>
    </row>
    <row r="3590" spans="1:2" x14ac:dyDescent="0.25">
      <c r="A3590" s="25"/>
      <c r="B3590" s="3"/>
    </row>
    <row r="3591" spans="1:2" x14ac:dyDescent="0.25">
      <c r="A3591" s="25"/>
      <c r="B3591" s="3"/>
    </row>
    <row r="3592" spans="1:2" x14ac:dyDescent="0.25">
      <c r="A3592" s="25"/>
      <c r="B3592" s="3"/>
    </row>
    <row r="3593" spans="1:2" x14ac:dyDescent="0.25">
      <c r="A3593" s="25"/>
      <c r="B3593" s="3"/>
    </row>
    <row r="3594" spans="1:2" x14ac:dyDescent="0.25">
      <c r="A3594" s="25"/>
      <c r="B3594" s="3"/>
    </row>
    <row r="3595" spans="1:2" x14ac:dyDescent="0.25">
      <c r="A3595" s="25"/>
      <c r="B3595" s="3"/>
    </row>
    <row r="3596" spans="1:2" x14ac:dyDescent="0.25">
      <c r="A3596" s="25"/>
      <c r="B3596" s="3"/>
    </row>
    <row r="3597" spans="1:2" x14ac:dyDescent="0.25">
      <c r="A3597" s="25"/>
      <c r="B3597" s="3"/>
    </row>
    <row r="3598" spans="1:2" x14ac:dyDescent="0.25">
      <c r="A3598" s="25"/>
      <c r="B3598" s="3"/>
    </row>
    <row r="3599" spans="1:2" x14ac:dyDescent="0.25">
      <c r="A3599" s="25"/>
      <c r="B3599" s="3"/>
    </row>
    <row r="3600" spans="1:2" x14ac:dyDescent="0.25">
      <c r="A3600" s="25"/>
      <c r="B3600" s="3"/>
    </row>
    <row r="3601" spans="1:2" x14ac:dyDescent="0.25">
      <c r="A3601" s="25"/>
      <c r="B3601" s="3"/>
    </row>
    <row r="3602" spans="1:2" x14ac:dyDescent="0.25">
      <c r="A3602" s="25"/>
      <c r="B3602" s="3"/>
    </row>
    <row r="3603" spans="1:2" x14ac:dyDescent="0.25">
      <c r="A3603" s="25"/>
      <c r="B3603" s="3"/>
    </row>
    <row r="3604" spans="1:2" x14ac:dyDescent="0.25">
      <c r="A3604" s="25"/>
      <c r="B3604" s="3"/>
    </row>
    <row r="3605" spans="1:2" x14ac:dyDescent="0.25">
      <c r="A3605" s="25"/>
      <c r="B3605" s="3"/>
    </row>
    <row r="3606" spans="1:2" x14ac:dyDescent="0.25">
      <c r="A3606" s="25"/>
      <c r="B3606" s="3"/>
    </row>
    <row r="3607" spans="1:2" x14ac:dyDescent="0.25">
      <c r="A3607" s="25"/>
      <c r="B3607" s="3"/>
    </row>
    <row r="3608" spans="1:2" x14ac:dyDescent="0.25">
      <c r="A3608" s="25"/>
      <c r="B3608" s="3"/>
    </row>
    <row r="3609" spans="1:2" x14ac:dyDescent="0.25">
      <c r="A3609" s="25"/>
      <c r="B3609" s="3"/>
    </row>
    <row r="3610" spans="1:2" x14ac:dyDescent="0.25">
      <c r="A3610" s="25"/>
      <c r="B3610" s="3"/>
    </row>
    <row r="3611" spans="1:2" x14ac:dyDescent="0.25">
      <c r="A3611" s="25"/>
      <c r="B3611" s="3"/>
    </row>
    <row r="3612" spans="1:2" x14ac:dyDescent="0.25">
      <c r="A3612" s="25"/>
      <c r="B3612" s="3"/>
    </row>
    <row r="3613" spans="1:2" x14ac:dyDescent="0.25">
      <c r="A3613" s="25"/>
      <c r="B3613" s="3"/>
    </row>
    <row r="3614" spans="1:2" x14ac:dyDescent="0.25">
      <c r="A3614" s="25"/>
      <c r="B3614" s="3"/>
    </row>
    <row r="3615" spans="1:2" x14ac:dyDescent="0.25">
      <c r="A3615" s="25"/>
      <c r="B3615" s="3"/>
    </row>
    <row r="3616" spans="1:2" x14ac:dyDescent="0.25">
      <c r="A3616" s="25"/>
      <c r="B3616" s="3"/>
    </row>
    <row r="3617" spans="1:2" x14ac:dyDescent="0.25">
      <c r="A3617" s="25"/>
      <c r="B3617" s="3"/>
    </row>
    <row r="3618" spans="1:2" x14ac:dyDescent="0.25">
      <c r="A3618" s="25"/>
      <c r="B3618" s="3"/>
    </row>
    <row r="3619" spans="1:2" x14ac:dyDescent="0.25">
      <c r="A3619" s="25"/>
      <c r="B3619" s="3"/>
    </row>
    <row r="3620" spans="1:2" x14ac:dyDescent="0.25">
      <c r="A3620" s="25"/>
      <c r="B3620" s="3"/>
    </row>
    <row r="3621" spans="1:2" x14ac:dyDescent="0.25">
      <c r="A3621" s="25"/>
      <c r="B3621" s="3"/>
    </row>
    <row r="3622" spans="1:2" x14ac:dyDescent="0.25">
      <c r="A3622" s="25"/>
      <c r="B3622" s="3"/>
    </row>
    <row r="3623" spans="1:2" x14ac:dyDescent="0.25">
      <c r="A3623" s="25"/>
      <c r="B3623" s="3"/>
    </row>
    <row r="3624" spans="1:2" x14ac:dyDescent="0.25">
      <c r="A3624" s="25"/>
      <c r="B3624" s="3"/>
    </row>
    <row r="3625" spans="1:2" x14ac:dyDescent="0.25">
      <c r="A3625" s="25"/>
      <c r="B3625" s="3"/>
    </row>
    <row r="3626" spans="1:2" x14ac:dyDescent="0.25">
      <c r="A3626" s="25"/>
      <c r="B3626" s="3"/>
    </row>
    <row r="3627" spans="1:2" x14ac:dyDescent="0.25">
      <c r="A3627" s="25"/>
      <c r="B3627" s="3"/>
    </row>
    <row r="3628" spans="1:2" x14ac:dyDescent="0.25">
      <c r="A3628" s="25"/>
      <c r="B3628" s="3"/>
    </row>
    <row r="3629" spans="1:2" x14ac:dyDescent="0.25">
      <c r="A3629" s="25"/>
      <c r="B3629" s="3"/>
    </row>
    <row r="3630" spans="1:2" x14ac:dyDescent="0.25">
      <c r="A3630" s="25"/>
      <c r="B3630" s="3"/>
    </row>
    <row r="3631" spans="1:2" x14ac:dyDescent="0.25">
      <c r="A3631" s="25"/>
      <c r="B3631" s="3"/>
    </row>
    <row r="3632" spans="1:2" x14ac:dyDescent="0.25">
      <c r="A3632" s="25"/>
      <c r="B3632" s="3"/>
    </row>
    <row r="3633" spans="1:2" x14ac:dyDescent="0.25">
      <c r="A3633" s="25"/>
      <c r="B3633" s="3"/>
    </row>
    <row r="3634" spans="1:2" x14ac:dyDescent="0.25">
      <c r="A3634" s="25"/>
      <c r="B3634" s="3"/>
    </row>
    <row r="3635" spans="1:2" x14ac:dyDescent="0.25">
      <c r="A3635" s="25"/>
      <c r="B3635" s="3"/>
    </row>
    <row r="3636" spans="1:2" x14ac:dyDescent="0.25">
      <c r="A3636" s="25"/>
      <c r="B3636" s="3"/>
    </row>
    <row r="3637" spans="1:2" x14ac:dyDescent="0.25">
      <c r="A3637" s="25"/>
      <c r="B3637" s="3"/>
    </row>
    <row r="3638" spans="1:2" x14ac:dyDescent="0.25">
      <c r="A3638" s="25"/>
      <c r="B3638" s="3"/>
    </row>
    <row r="3639" spans="1:2" x14ac:dyDescent="0.25">
      <c r="A3639" s="25"/>
      <c r="B3639" s="3"/>
    </row>
    <row r="3640" spans="1:2" x14ac:dyDescent="0.25">
      <c r="A3640" s="25"/>
      <c r="B3640" s="3"/>
    </row>
    <row r="3641" spans="1:2" x14ac:dyDescent="0.25">
      <c r="A3641" s="25"/>
      <c r="B3641" s="3"/>
    </row>
    <row r="3642" spans="1:2" x14ac:dyDescent="0.25">
      <c r="A3642" s="25"/>
      <c r="B3642" s="3"/>
    </row>
    <row r="3643" spans="1:2" x14ac:dyDescent="0.25">
      <c r="A3643" s="25"/>
      <c r="B3643" s="3"/>
    </row>
    <row r="3644" spans="1:2" x14ac:dyDescent="0.25">
      <c r="A3644" s="25"/>
      <c r="B3644" s="3"/>
    </row>
    <row r="3645" spans="1:2" x14ac:dyDescent="0.25">
      <c r="A3645" s="25"/>
      <c r="B3645" s="3"/>
    </row>
    <row r="3646" spans="1:2" x14ac:dyDescent="0.25">
      <c r="A3646" s="25"/>
      <c r="B3646" s="3"/>
    </row>
    <row r="3647" spans="1:2" x14ac:dyDescent="0.25">
      <c r="A3647" s="25"/>
      <c r="B3647" s="3"/>
    </row>
    <row r="3648" spans="1:2" x14ac:dyDescent="0.25">
      <c r="A3648" s="25"/>
      <c r="B3648" s="3"/>
    </row>
    <row r="3649" spans="1:2" x14ac:dyDescent="0.25">
      <c r="A3649" s="25"/>
      <c r="B3649" s="3"/>
    </row>
    <row r="3650" spans="1:2" x14ac:dyDescent="0.25">
      <c r="A3650" s="25"/>
      <c r="B3650" s="3"/>
    </row>
    <row r="3651" spans="1:2" x14ac:dyDescent="0.25">
      <c r="A3651" s="25"/>
      <c r="B3651" s="3"/>
    </row>
    <row r="3652" spans="1:2" x14ac:dyDescent="0.25">
      <c r="A3652" s="25"/>
      <c r="B3652" s="3"/>
    </row>
    <row r="3653" spans="1:2" x14ac:dyDescent="0.25">
      <c r="A3653" s="25"/>
      <c r="B3653" s="3"/>
    </row>
    <row r="3654" spans="1:2" x14ac:dyDescent="0.25">
      <c r="A3654" s="25"/>
      <c r="B3654" s="3"/>
    </row>
    <row r="3655" spans="1:2" x14ac:dyDescent="0.25">
      <c r="A3655" s="25"/>
      <c r="B3655" s="3"/>
    </row>
    <row r="3656" spans="1:2" x14ac:dyDescent="0.25">
      <c r="A3656" s="25"/>
      <c r="B3656" s="3"/>
    </row>
    <row r="3657" spans="1:2" x14ac:dyDescent="0.25">
      <c r="A3657" s="25"/>
      <c r="B3657" s="3"/>
    </row>
    <row r="3658" spans="1:2" x14ac:dyDescent="0.25">
      <c r="A3658" s="25"/>
      <c r="B3658" s="3"/>
    </row>
    <row r="3659" spans="1:2" x14ac:dyDescent="0.25">
      <c r="A3659" s="25"/>
      <c r="B3659" s="3"/>
    </row>
    <row r="3660" spans="1:2" x14ac:dyDescent="0.25">
      <c r="A3660" s="25"/>
      <c r="B3660" s="3"/>
    </row>
    <row r="3661" spans="1:2" x14ac:dyDescent="0.25">
      <c r="A3661" s="25"/>
      <c r="B3661" s="3"/>
    </row>
    <row r="3662" spans="1:2" x14ac:dyDescent="0.25">
      <c r="A3662" s="25"/>
      <c r="B3662" s="3"/>
    </row>
    <row r="3663" spans="1:2" x14ac:dyDescent="0.25">
      <c r="A3663" s="25"/>
      <c r="B3663" s="3"/>
    </row>
    <row r="3664" spans="1:2" x14ac:dyDescent="0.25">
      <c r="A3664" s="25"/>
      <c r="B3664" s="3"/>
    </row>
    <row r="3665" spans="1:2" x14ac:dyDescent="0.25">
      <c r="A3665" s="25"/>
      <c r="B3665" s="3"/>
    </row>
    <row r="3666" spans="1:2" x14ac:dyDescent="0.25">
      <c r="A3666" s="25"/>
      <c r="B3666" s="3"/>
    </row>
    <row r="3667" spans="1:2" x14ac:dyDescent="0.25">
      <c r="A3667" s="25"/>
      <c r="B3667" s="3"/>
    </row>
    <row r="3668" spans="1:2" x14ac:dyDescent="0.25">
      <c r="A3668" s="25"/>
      <c r="B3668" s="3"/>
    </row>
    <row r="3669" spans="1:2" x14ac:dyDescent="0.25">
      <c r="A3669" s="25"/>
      <c r="B3669" s="3"/>
    </row>
    <row r="3670" spans="1:2" x14ac:dyDescent="0.25">
      <c r="A3670" s="25"/>
      <c r="B3670" s="3"/>
    </row>
    <row r="3671" spans="1:2" x14ac:dyDescent="0.25">
      <c r="A3671" s="25"/>
      <c r="B3671" s="3"/>
    </row>
    <row r="3672" spans="1:2" x14ac:dyDescent="0.25">
      <c r="A3672" s="25"/>
      <c r="B3672" s="3"/>
    </row>
    <row r="3673" spans="1:2" x14ac:dyDescent="0.25">
      <c r="A3673" s="25"/>
      <c r="B3673" s="3"/>
    </row>
    <row r="3674" spans="1:2" x14ac:dyDescent="0.25">
      <c r="A3674" s="25"/>
      <c r="B3674" s="3"/>
    </row>
    <row r="3675" spans="1:2" x14ac:dyDescent="0.25">
      <c r="A3675" s="25"/>
      <c r="B3675" s="3"/>
    </row>
    <row r="3676" spans="1:2" x14ac:dyDescent="0.25">
      <c r="A3676" s="25"/>
      <c r="B3676" s="3"/>
    </row>
    <row r="3677" spans="1:2" x14ac:dyDescent="0.25">
      <c r="A3677" s="25"/>
      <c r="B3677" s="3"/>
    </row>
    <row r="3678" spans="1:2" x14ac:dyDescent="0.25">
      <c r="A3678" s="25"/>
      <c r="B3678" s="3"/>
    </row>
    <row r="3679" spans="1:2" x14ac:dyDescent="0.25">
      <c r="A3679" s="25"/>
      <c r="B3679" s="3"/>
    </row>
    <row r="3680" spans="1:2" x14ac:dyDescent="0.25">
      <c r="A3680" s="25"/>
      <c r="B3680" s="3"/>
    </row>
    <row r="3681" spans="1:2" x14ac:dyDescent="0.25">
      <c r="A3681" s="25"/>
      <c r="B3681" s="3"/>
    </row>
    <row r="3682" spans="1:2" x14ac:dyDescent="0.25">
      <c r="A3682" s="25"/>
      <c r="B3682" s="3"/>
    </row>
    <row r="3683" spans="1:2" x14ac:dyDescent="0.25">
      <c r="A3683" s="25"/>
      <c r="B3683" s="3"/>
    </row>
    <row r="3684" spans="1:2" x14ac:dyDescent="0.25">
      <c r="A3684" s="25"/>
      <c r="B3684" s="3"/>
    </row>
    <row r="3685" spans="1:2" x14ac:dyDescent="0.25">
      <c r="A3685" s="25"/>
      <c r="B3685" s="3"/>
    </row>
    <row r="3686" spans="1:2" x14ac:dyDescent="0.25">
      <c r="A3686" s="25"/>
      <c r="B3686" s="3"/>
    </row>
    <row r="3687" spans="1:2" x14ac:dyDescent="0.25">
      <c r="A3687" s="25"/>
      <c r="B3687" s="3"/>
    </row>
    <row r="3688" spans="1:2" x14ac:dyDescent="0.25">
      <c r="A3688" s="25"/>
      <c r="B3688" s="3"/>
    </row>
    <row r="3689" spans="1:2" x14ac:dyDescent="0.25">
      <c r="A3689" s="25"/>
      <c r="B3689" s="3"/>
    </row>
    <row r="3690" spans="1:2" x14ac:dyDescent="0.25">
      <c r="A3690" s="25"/>
      <c r="B3690" s="3"/>
    </row>
    <row r="3691" spans="1:2" x14ac:dyDescent="0.25">
      <c r="A3691" s="25"/>
      <c r="B3691" s="3"/>
    </row>
    <row r="3692" spans="1:2" x14ac:dyDescent="0.25">
      <c r="A3692" s="25"/>
      <c r="B3692" s="3"/>
    </row>
    <row r="3693" spans="1:2" x14ac:dyDescent="0.25">
      <c r="A3693" s="25"/>
      <c r="B3693" s="3"/>
    </row>
    <row r="3694" spans="1:2" x14ac:dyDescent="0.25">
      <c r="A3694" s="25"/>
      <c r="B3694" s="3"/>
    </row>
    <row r="3695" spans="1:2" x14ac:dyDescent="0.25">
      <c r="A3695" s="25"/>
      <c r="B3695" s="3"/>
    </row>
    <row r="3696" spans="1:2" x14ac:dyDescent="0.25">
      <c r="A3696" s="25"/>
      <c r="B3696" s="3"/>
    </row>
    <row r="3697" spans="1:2" x14ac:dyDescent="0.25">
      <c r="A3697" s="25"/>
      <c r="B3697" s="3"/>
    </row>
    <row r="3698" spans="1:2" x14ac:dyDescent="0.25">
      <c r="A3698" s="25"/>
      <c r="B3698" s="3"/>
    </row>
    <row r="3699" spans="1:2" x14ac:dyDescent="0.25">
      <c r="A3699" s="25"/>
      <c r="B3699" s="3"/>
    </row>
    <row r="3700" spans="1:2" x14ac:dyDescent="0.25">
      <c r="A3700" s="25"/>
      <c r="B3700" s="3"/>
    </row>
    <row r="3701" spans="1:2" x14ac:dyDescent="0.25">
      <c r="A3701" s="25"/>
      <c r="B3701" s="3"/>
    </row>
    <row r="3702" spans="1:2" x14ac:dyDescent="0.25">
      <c r="A3702" s="25"/>
      <c r="B3702" s="3"/>
    </row>
    <row r="3703" spans="1:2" x14ac:dyDescent="0.25">
      <c r="A3703" s="25"/>
      <c r="B3703" s="3"/>
    </row>
    <row r="3704" spans="1:2" x14ac:dyDescent="0.25">
      <c r="A3704" s="25"/>
      <c r="B3704" s="3"/>
    </row>
    <row r="3705" spans="1:2" x14ac:dyDescent="0.25">
      <c r="A3705" s="25"/>
      <c r="B3705" s="3"/>
    </row>
    <row r="3706" spans="1:2" x14ac:dyDescent="0.25">
      <c r="A3706" s="25"/>
      <c r="B3706" s="3"/>
    </row>
    <row r="3707" spans="1:2" x14ac:dyDescent="0.25">
      <c r="A3707" s="25"/>
      <c r="B3707" s="3"/>
    </row>
    <row r="3708" spans="1:2" x14ac:dyDescent="0.25">
      <c r="A3708" s="25"/>
      <c r="B3708" s="3"/>
    </row>
    <row r="3709" spans="1:2" x14ac:dyDescent="0.25">
      <c r="A3709" s="25"/>
      <c r="B3709" s="3"/>
    </row>
    <row r="3710" spans="1:2" x14ac:dyDescent="0.25">
      <c r="A3710" s="25"/>
      <c r="B3710" s="3"/>
    </row>
    <row r="3711" spans="1:2" x14ac:dyDescent="0.25">
      <c r="A3711" s="25"/>
      <c r="B3711" s="3"/>
    </row>
    <row r="3712" spans="1:2" x14ac:dyDescent="0.25">
      <c r="A3712" s="25"/>
      <c r="B3712" s="3"/>
    </row>
    <row r="3713" spans="1:2" x14ac:dyDescent="0.25">
      <c r="A3713" s="25"/>
      <c r="B3713" s="3"/>
    </row>
    <row r="3714" spans="1:2" x14ac:dyDescent="0.25">
      <c r="A3714" s="25"/>
      <c r="B3714" s="3"/>
    </row>
    <row r="3715" spans="1:2" x14ac:dyDescent="0.25">
      <c r="A3715" s="25"/>
      <c r="B3715" s="3"/>
    </row>
    <row r="3716" spans="1:2" x14ac:dyDescent="0.25">
      <c r="A3716" s="25"/>
      <c r="B3716" s="3"/>
    </row>
    <row r="3717" spans="1:2" x14ac:dyDescent="0.25">
      <c r="A3717" s="25"/>
      <c r="B3717" s="3"/>
    </row>
    <row r="3718" spans="1:2" x14ac:dyDescent="0.25">
      <c r="A3718" s="25"/>
      <c r="B3718" s="3"/>
    </row>
    <row r="3719" spans="1:2" x14ac:dyDescent="0.25">
      <c r="A3719" s="25"/>
      <c r="B3719" s="3"/>
    </row>
    <row r="3720" spans="1:2" x14ac:dyDescent="0.25">
      <c r="A3720" s="25"/>
      <c r="B3720" s="3"/>
    </row>
    <row r="3721" spans="1:2" x14ac:dyDescent="0.25">
      <c r="A3721" s="25"/>
      <c r="B3721" s="3"/>
    </row>
    <row r="3722" spans="1:2" x14ac:dyDescent="0.25">
      <c r="A3722" s="25"/>
      <c r="B3722" s="3"/>
    </row>
    <row r="3723" spans="1:2" x14ac:dyDescent="0.25">
      <c r="A3723" s="25"/>
      <c r="B3723" s="3"/>
    </row>
    <row r="3724" spans="1:2" x14ac:dyDescent="0.25">
      <c r="A3724" s="25"/>
      <c r="B3724" s="3"/>
    </row>
    <row r="3725" spans="1:2" x14ac:dyDescent="0.25">
      <c r="A3725" s="25"/>
      <c r="B3725" s="3"/>
    </row>
    <row r="3726" spans="1:2" x14ac:dyDescent="0.25">
      <c r="A3726" s="25"/>
      <c r="B3726" s="3"/>
    </row>
    <row r="3727" spans="1:2" x14ac:dyDescent="0.25">
      <c r="A3727" s="25"/>
      <c r="B3727" s="3"/>
    </row>
    <row r="3728" spans="1:2" x14ac:dyDescent="0.25">
      <c r="A3728" s="25"/>
      <c r="B3728" s="3"/>
    </row>
    <row r="3729" spans="1:2" x14ac:dyDescent="0.25">
      <c r="A3729" s="25"/>
      <c r="B3729" s="3"/>
    </row>
    <row r="3730" spans="1:2" x14ac:dyDescent="0.25">
      <c r="A3730" s="25"/>
      <c r="B3730" s="3"/>
    </row>
    <row r="3731" spans="1:2" x14ac:dyDescent="0.25">
      <c r="A3731" s="25"/>
      <c r="B3731" s="3"/>
    </row>
    <row r="3732" spans="1:2" x14ac:dyDescent="0.25">
      <c r="A3732" s="25"/>
      <c r="B3732" s="3"/>
    </row>
    <row r="3733" spans="1:2" x14ac:dyDescent="0.25">
      <c r="A3733" s="25"/>
      <c r="B3733" s="3"/>
    </row>
    <row r="3734" spans="1:2" x14ac:dyDescent="0.25">
      <c r="A3734" s="25"/>
      <c r="B3734" s="3"/>
    </row>
    <row r="3735" spans="1:2" x14ac:dyDescent="0.25">
      <c r="A3735" s="25"/>
      <c r="B3735" s="3"/>
    </row>
    <row r="3736" spans="1:2" x14ac:dyDescent="0.25">
      <c r="A3736" s="25"/>
      <c r="B3736" s="3"/>
    </row>
    <row r="3737" spans="1:2" x14ac:dyDescent="0.25">
      <c r="A3737" s="25"/>
      <c r="B3737" s="3"/>
    </row>
    <row r="3738" spans="1:2" x14ac:dyDescent="0.25">
      <c r="A3738" s="25"/>
      <c r="B3738" s="3"/>
    </row>
    <row r="3739" spans="1:2" x14ac:dyDescent="0.25">
      <c r="A3739" s="25"/>
      <c r="B3739" s="3"/>
    </row>
    <row r="3740" spans="1:2" x14ac:dyDescent="0.25">
      <c r="A3740" s="25"/>
      <c r="B3740" s="3"/>
    </row>
    <row r="3741" spans="1:2" x14ac:dyDescent="0.25">
      <c r="A3741" s="25"/>
      <c r="B3741" s="3"/>
    </row>
    <row r="3742" spans="1:2" x14ac:dyDescent="0.25">
      <c r="A3742" s="25"/>
      <c r="B3742" s="3"/>
    </row>
    <row r="3743" spans="1:2" x14ac:dyDescent="0.25">
      <c r="A3743" s="25"/>
      <c r="B3743" s="3"/>
    </row>
    <row r="3744" spans="1:2" x14ac:dyDescent="0.25">
      <c r="A3744" s="25"/>
      <c r="B3744" s="3"/>
    </row>
    <row r="3745" spans="1:2" x14ac:dyDescent="0.25">
      <c r="A3745" s="25"/>
      <c r="B3745" s="3"/>
    </row>
    <row r="3746" spans="1:2" x14ac:dyDescent="0.25">
      <c r="A3746" s="25"/>
      <c r="B3746" s="3"/>
    </row>
    <row r="3747" spans="1:2" x14ac:dyDescent="0.25">
      <c r="A3747" s="25"/>
      <c r="B3747" s="3"/>
    </row>
    <row r="3748" spans="1:2" x14ac:dyDescent="0.25">
      <c r="A3748" s="25"/>
      <c r="B3748" s="3"/>
    </row>
    <row r="3749" spans="1:2" x14ac:dyDescent="0.25">
      <c r="A3749" s="25"/>
      <c r="B3749" s="3"/>
    </row>
    <row r="3750" spans="1:2" x14ac:dyDescent="0.25">
      <c r="A3750" s="25"/>
      <c r="B3750" s="3"/>
    </row>
    <row r="3751" spans="1:2" x14ac:dyDescent="0.25">
      <c r="A3751" s="25"/>
      <c r="B3751" s="3"/>
    </row>
    <row r="3752" spans="1:2" x14ac:dyDescent="0.25">
      <c r="A3752" s="25"/>
      <c r="B3752" s="3"/>
    </row>
    <row r="3753" spans="1:2" x14ac:dyDescent="0.25">
      <c r="A3753" s="25"/>
      <c r="B3753" s="3"/>
    </row>
    <row r="3754" spans="1:2" x14ac:dyDescent="0.25">
      <c r="A3754" s="25"/>
      <c r="B3754" s="3"/>
    </row>
    <row r="3755" spans="1:2" x14ac:dyDescent="0.25">
      <c r="A3755" s="25"/>
      <c r="B3755" s="3"/>
    </row>
    <row r="3756" spans="1:2" x14ac:dyDescent="0.25">
      <c r="A3756" s="25"/>
      <c r="B3756" s="3"/>
    </row>
    <row r="3757" spans="1:2" x14ac:dyDescent="0.25">
      <c r="A3757" s="25"/>
      <c r="B3757" s="3"/>
    </row>
    <row r="3758" spans="1:2" x14ac:dyDescent="0.25">
      <c r="A3758" s="25"/>
      <c r="B3758" s="3"/>
    </row>
    <row r="3759" spans="1:2" x14ac:dyDescent="0.25">
      <c r="A3759" s="25"/>
      <c r="B3759" s="3"/>
    </row>
    <row r="3760" spans="1:2" x14ac:dyDescent="0.25">
      <c r="A3760" s="25"/>
      <c r="B3760" s="3"/>
    </row>
    <row r="3761" spans="1:2" x14ac:dyDescent="0.25">
      <c r="A3761" s="25"/>
      <c r="B3761" s="3"/>
    </row>
    <row r="3762" spans="1:2" x14ac:dyDescent="0.25">
      <c r="A3762" s="25"/>
      <c r="B3762" s="3"/>
    </row>
    <row r="3763" spans="1:2" x14ac:dyDescent="0.25">
      <c r="A3763" s="25"/>
      <c r="B3763" s="3"/>
    </row>
    <row r="3764" spans="1:2" x14ac:dyDescent="0.25">
      <c r="A3764" s="25"/>
      <c r="B3764" s="3"/>
    </row>
    <row r="3765" spans="1:2" x14ac:dyDescent="0.25">
      <c r="A3765" s="25"/>
      <c r="B3765" s="3"/>
    </row>
    <row r="3766" spans="1:2" x14ac:dyDescent="0.25">
      <c r="A3766" s="25"/>
      <c r="B3766" s="3"/>
    </row>
    <row r="3767" spans="1:2" x14ac:dyDescent="0.25">
      <c r="A3767" s="25"/>
      <c r="B3767" s="3"/>
    </row>
    <row r="3768" spans="1:2" x14ac:dyDescent="0.25">
      <c r="A3768" s="25"/>
      <c r="B3768" s="3"/>
    </row>
    <row r="3769" spans="1:2" x14ac:dyDescent="0.25">
      <c r="A3769" s="25"/>
      <c r="B3769" s="3"/>
    </row>
    <row r="3770" spans="1:2" x14ac:dyDescent="0.25">
      <c r="A3770" s="25"/>
      <c r="B3770" s="3"/>
    </row>
    <row r="3771" spans="1:2" x14ac:dyDescent="0.25">
      <c r="A3771" s="25"/>
      <c r="B3771" s="3"/>
    </row>
    <row r="3772" spans="1:2" x14ac:dyDescent="0.25">
      <c r="A3772" s="25"/>
      <c r="B3772" s="3"/>
    </row>
    <row r="3773" spans="1:2" x14ac:dyDescent="0.25">
      <c r="A3773" s="25"/>
      <c r="B3773" s="3"/>
    </row>
    <row r="3774" spans="1:2" x14ac:dyDescent="0.25">
      <c r="A3774" s="25"/>
      <c r="B3774" s="3"/>
    </row>
    <row r="3775" spans="1:2" x14ac:dyDescent="0.25">
      <c r="A3775" s="25"/>
      <c r="B3775" s="3"/>
    </row>
    <row r="3776" spans="1:2" x14ac:dyDescent="0.25">
      <c r="A3776" s="25"/>
      <c r="B3776" s="3"/>
    </row>
    <row r="3777" spans="1:2" x14ac:dyDescent="0.25">
      <c r="A3777" s="25"/>
      <c r="B3777" s="3"/>
    </row>
    <row r="3778" spans="1:2" x14ac:dyDescent="0.25">
      <c r="A3778" s="25"/>
      <c r="B3778" s="3"/>
    </row>
    <row r="3779" spans="1:2" x14ac:dyDescent="0.25">
      <c r="A3779" s="25"/>
      <c r="B3779" s="3"/>
    </row>
    <row r="3780" spans="1:2" x14ac:dyDescent="0.25">
      <c r="A3780" s="25"/>
      <c r="B3780" s="3"/>
    </row>
    <row r="3781" spans="1:2" x14ac:dyDescent="0.25">
      <c r="A3781" s="25"/>
      <c r="B3781" s="3"/>
    </row>
    <row r="3782" spans="1:2" x14ac:dyDescent="0.25">
      <c r="A3782" s="25"/>
      <c r="B3782" s="3"/>
    </row>
    <row r="3783" spans="1:2" x14ac:dyDescent="0.25">
      <c r="A3783" s="25"/>
      <c r="B3783" s="3"/>
    </row>
    <row r="3784" spans="1:2" x14ac:dyDescent="0.25">
      <c r="A3784" s="25"/>
      <c r="B3784" s="3"/>
    </row>
    <row r="3785" spans="1:2" x14ac:dyDescent="0.25">
      <c r="A3785" s="25"/>
      <c r="B3785" s="3"/>
    </row>
    <row r="3786" spans="1:2" x14ac:dyDescent="0.25">
      <c r="A3786" s="25"/>
      <c r="B3786" s="3"/>
    </row>
    <row r="3787" spans="1:2" x14ac:dyDescent="0.25">
      <c r="A3787" s="25"/>
      <c r="B3787" s="3"/>
    </row>
    <row r="3788" spans="1:2" x14ac:dyDescent="0.25">
      <c r="A3788" s="25"/>
      <c r="B3788" s="3"/>
    </row>
    <row r="3789" spans="1:2" x14ac:dyDescent="0.25">
      <c r="A3789" s="25"/>
      <c r="B3789" s="3"/>
    </row>
    <row r="3790" spans="1:2" x14ac:dyDescent="0.25">
      <c r="A3790" s="25"/>
      <c r="B3790" s="3"/>
    </row>
    <row r="3791" spans="1:2" x14ac:dyDescent="0.25">
      <c r="A3791" s="25"/>
      <c r="B3791" s="3"/>
    </row>
    <row r="3792" spans="1:2" x14ac:dyDescent="0.25">
      <c r="A3792" s="25"/>
      <c r="B3792" s="3"/>
    </row>
    <row r="3793" spans="1:2" x14ac:dyDescent="0.25">
      <c r="A3793" s="25"/>
      <c r="B3793" s="3"/>
    </row>
    <row r="3794" spans="1:2" x14ac:dyDescent="0.25">
      <c r="A3794" s="25"/>
      <c r="B3794" s="3"/>
    </row>
    <row r="3795" spans="1:2" x14ac:dyDescent="0.25">
      <c r="A3795" s="25"/>
      <c r="B3795" s="3"/>
    </row>
    <row r="3796" spans="1:2" x14ac:dyDescent="0.25">
      <c r="A3796" s="25"/>
      <c r="B3796" s="3"/>
    </row>
    <row r="3797" spans="1:2" x14ac:dyDescent="0.25">
      <c r="A3797" s="25"/>
      <c r="B3797" s="3"/>
    </row>
    <row r="3798" spans="1:2" x14ac:dyDescent="0.25">
      <c r="A3798" s="25"/>
      <c r="B3798" s="3"/>
    </row>
    <row r="3799" spans="1:2" x14ac:dyDescent="0.25">
      <c r="A3799" s="25"/>
      <c r="B3799" s="3"/>
    </row>
    <row r="3800" spans="1:2" x14ac:dyDescent="0.25">
      <c r="A3800" s="25"/>
      <c r="B3800" s="3"/>
    </row>
    <row r="3801" spans="1:2" x14ac:dyDescent="0.25">
      <c r="A3801" s="25"/>
      <c r="B3801" s="3"/>
    </row>
    <row r="3802" spans="1:2" x14ac:dyDescent="0.25">
      <c r="A3802" s="25"/>
      <c r="B3802" s="3"/>
    </row>
    <row r="3803" spans="1:2" x14ac:dyDescent="0.25">
      <c r="A3803" s="25"/>
      <c r="B3803" s="3"/>
    </row>
    <row r="3804" spans="1:2" x14ac:dyDescent="0.25">
      <c r="A3804" s="25"/>
      <c r="B3804" s="3"/>
    </row>
    <row r="3805" spans="1:2" x14ac:dyDescent="0.25">
      <c r="A3805" s="25"/>
      <c r="B3805" s="3"/>
    </row>
    <row r="3806" spans="1:2" x14ac:dyDescent="0.25">
      <c r="A3806" s="25"/>
      <c r="B3806" s="3"/>
    </row>
    <row r="3807" spans="1:2" x14ac:dyDescent="0.25">
      <c r="A3807" s="25"/>
      <c r="B3807" s="3"/>
    </row>
    <row r="3808" spans="1:2" x14ac:dyDescent="0.25">
      <c r="A3808" s="25"/>
      <c r="B3808" s="3"/>
    </row>
    <row r="3809" spans="1:2" x14ac:dyDescent="0.25">
      <c r="A3809" s="25"/>
      <c r="B3809" s="3"/>
    </row>
    <row r="3810" spans="1:2" x14ac:dyDescent="0.25">
      <c r="A3810" s="25"/>
      <c r="B3810" s="3"/>
    </row>
    <row r="3811" spans="1:2" x14ac:dyDescent="0.25">
      <c r="A3811" s="25"/>
      <c r="B3811" s="3"/>
    </row>
    <row r="3812" spans="1:2" x14ac:dyDescent="0.25">
      <c r="A3812" s="25"/>
      <c r="B3812" s="3"/>
    </row>
    <row r="3813" spans="1:2" x14ac:dyDescent="0.25">
      <c r="A3813" s="25"/>
      <c r="B3813" s="3"/>
    </row>
    <row r="3814" spans="1:2" x14ac:dyDescent="0.25">
      <c r="A3814" s="25"/>
      <c r="B3814" s="3"/>
    </row>
    <row r="3815" spans="1:2" x14ac:dyDescent="0.25">
      <c r="A3815" s="25"/>
      <c r="B3815" s="3"/>
    </row>
    <row r="3816" spans="1:2" x14ac:dyDescent="0.25">
      <c r="A3816" s="25"/>
      <c r="B3816" s="3"/>
    </row>
    <row r="3817" spans="1:2" x14ac:dyDescent="0.25">
      <c r="A3817" s="25"/>
      <c r="B3817" s="3"/>
    </row>
    <row r="3818" spans="1:2" x14ac:dyDescent="0.25">
      <c r="A3818" s="25"/>
      <c r="B3818" s="3"/>
    </row>
    <row r="3819" spans="1:2" x14ac:dyDescent="0.25">
      <c r="A3819" s="25"/>
      <c r="B3819" s="3"/>
    </row>
    <row r="3820" spans="1:2" x14ac:dyDescent="0.25">
      <c r="A3820" s="25"/>
      <c r="B3820" s="3"/>
    </row>
    <row r="3821" spans="1:2" x14ac:dyDescent="0.25">
      <c r="A3821" s="25"/>
      <c r="B3821" s="3"/>
    </row>
    <row r="3822" spans="1:2" x14ac:dyDescent="0.25">
      <c r="A3822" s="25"/>
      <c r="B3822" s="3"/>
    </row>
    <row r="3823" spans="1:2" x14ac:dyDescent="0.25">
      <c r="A3823" s="25"/>
      <c r="B3823" s="3"/>
    </row>
    <row r="3824" spans="1:2" x14ac:dyDescent="0.25">
      <c r="A3824" s="25"/>
      <c r="B3824" s="3"/>
    </row>
    <row r="3825" spans="1:2" x14ac:dyDescent="0.25">
      <c r="A3825" s="25"/>
      <c r="B3825" s="3"/>
    </row>
    <row r="3826" spans="1:2" x14ac:dyDescent="0.25">
      <c r="A3826" s="25"/>
      <c r="B3826" s="3"/>
    </row>
    <row r="3827" spans="1:2" x14ac:dyDescent="0.25">
      <c r="A3827" s="25"/>
      <c r="B3827" s="3"/>
    </row>
    <row r="3828" spans="1:2" x14ac:dyDescent="0.25">
      <c r="A3828" s="25"/>
      <c r="B3828" s="3"/>
    </row>
    <row r="3829" spans="1:2" x14ac:dyDescent="0.25">
      <c r="A3829" s="25"/>
      <c r="B3829" s="3"/>
    </row>
    <row r="3830" spans="1:2" x14ac:dyDescent="0.25">
      <c r="A3830" s="25"/>
      <c r="B3830" s="3"/>
    </row>
    <row r="3831" spans="1:2" x14ac:dyDescent="0.25">
      <c r="A3831" s="25"/>
      <c r="B3831" s="3"/>
    </row>
    <row r="3832" spans="1:2" x14ac:dyDescent="0.25">
      <c r="A3832" s="25"/>
      <c r="B3832" s="3"/>
    </row>
    <row r="3833" spans="1:2" x14ac:dyDescent="0.25">
      <c r="A3833" s="25"/>
      <c r="B3833" s="3"/>
    </row>
    <row r="3834" spans="1:2" x14ac:dyDescent="0.25">
      <c r="A3834" s="25"/>
      <c r="B3834" s="3"/>
    </row>
    <row r="3835" spans="1:2" x14ac:dyDescent="0.25">
      <c r="A3835" s="25"/>
      <c r="B3835" s="3"/>
    </row>
    <row r="3836" spans="1:2" x14ac:dyDescent="0.25">
      <c r="A3836" s="25"/>
      <c r="B3836" s="3"/>
    </row>
    <row r="3837" spans="1:2" x14ac:dyDescent="0.25">
      <c r="A3837" s="25"/>
      <c r="B3837" s="3"/>
    </row>
    <row r="3838" spans="1:2" x14ac:dyDescent="0.25">
      <c r="A3838" s="25"/>
      <c r="B3838" s="3"/>
    </row>
    <row r="3839" spans="1:2" x14ac:dyDescent="0.25">
      <c r="A3839" s="25"/>
      <c r="B3839" s="3"/>
    </row>
    <row r="3840" spans="1:2" x14ac:dyDescent="0.25">
      <c r="A3840" s="25"/>
      <c r="B3840" s="3"/>
    </row>
    <row r="3841" spans="1:2" x14ac:dyDescent="0.25">
      <c r="A3841" s="25"/>
      <c r="B3841" s="3"/>
    </row>
    <row r="3842" spans="1:2" x14ac:dyDescent="0.25">
      <c r="A3842" s="25"/>
      <c r="B3842" s="3"/>
    </row>
    <row r="3843" spans="1:2" x14ac:dyDescent="0.25">
      <c r="A3843" s="25"/>
      <c r="B3843" s="3"/>
    </row>
    <row r="3844" spans="1:2" x14ac:dyDescent="0.25">
      <c r="A3844" s="25"/>
      <c r="B3844" s="3"/>
    </row>
    <row r="3845" spans="1:2" x14ac:dyDescent="0.25">
      <c r="A3845" s="25"/>
      <c r="B3845" s="3"/>
    </row>
    <row r="3846" spans="1:2" x14ac:dyDescent="0.25">
      <c r="A3846" s="25"/>
      <c r="B3846" s="3"/>
    </row>
    <row r="3847" spans="1:2" x14ac:dyDescent="0.25">
      <c r="A3847" s="25"/>
      <c r="B3847" s="3"/>
    </row>
    <row r="3848" spans="1:2" x14ac:dyDescent="0.25">
      <c r="A3848" s="25"/>
      <c r="B3848" s="3"/>
    </row>
    <row r="3849" spans="1:2" x14ac:dyDescent="0.25">
      <c r="A3849" s="25"/>
      <c r="B3849" s="3"/>
    </row>
    <row r="3850" spans="1:2" x14ac:dyDescent="0.25">
      <c r="A3850" s="25"/>
      <c r="B3850" s="3"/>
    </row>
    <row r="3851" spans="1:2" x14ac:dyDescent="0.25">
      <c r="A3851" s="25"/>
      <c r="B3851" s="3"/>
    </row>
    <row r="3852" spans="1:2" x14ac:dyDescent="0.25">
      <c r="A3852" s="25"/>
      <c r="B3852" s="3"/>
    </row>
    <row r="3853" spans="1:2" x14ac:dyDescent="0.25">
      <c r="A3853" s="25"/>
      <c r="B3853" s="3"/>
    </row>
    <row r="3854" spans="1:2" x14ac:dyDescent="0.25">
      <c r="A3854" s="25"/>
      <c r="B3854" s="3"/>
    </row>
    <row r="3855" spans="1:2" x14ac:dyDescent="0.25">
      <c r="A3855" s="25"/>
      <c r="B3855" s="3"/>
    </row>
    <row r="3856" spans="1:2" x14ac:dyDescent="0.25">
      <c r="A3856" s="25"/>
      <c r="B3856" s="3"/>
    </row>
    <row r="3857" spans="1:2" x14ac:dyDescent="0.25">
      <c r="A3857" s="25"/>
      <c r="B3857" s="3"/>
    </row>
    <row r="3858" spans="1:2" x14ac:dyDescent="0.25">
      <c r="A3858" s="25"/>
      <c r="B3858" s="3"/>
    </row>
    <row r="3859" spans="1:2" x14ac:dyDescent="0.25">
      <c r="A3859" s="25"/>
      <c r="B3859" s="3"/>
    </row>
    <row r="3860" spans="1:2" x14ac:dyDescent="0.25">
      <c r="A3860" s="25"/>
      <c r="B3860" s="3"/>
    </row>
    <row r="3861" spans="1:2" x14ac:dyDescent="0.25">
      <c r="A3861" s="25"/>
      <c r="B3861" s="3"/>
    </row>
    <row r="3862" spans="1:2" x14ac:dyDescent="0.25">
      <c r="A3862" s="25"/>
      <c r="B3862" s="3"/>
    </row>
    <row r="3863" spans="1:2" x14ac:dyDescent="0.25">
      <c r="A3863" s="25"/>
      <c r="B3863" s="3"/>
    </row>
    <row r="3864" spans="1:2" x14ac:dyDescent="0.25">
      <c r="A3864" s="25"/>
      <c r="B3864" s="3"/>
    </row>
    <row r="3865" spans="1:2" x14ac:dyDescent="0.25">
      <c r="A3865" s="25"/>
      <c r="B3865" s="3"/>
    </row>
    <row r="3866" spans="1:2" x14ac:dyDescent="0.25">
      <c r="A3866" s="25"/>
      <c r="B3866" s="3"/>
    </row>
    <row r="3867" spans="1:2" x14ac:dyDescent="0.25">
      <c r="A3867" s="25"/>
      <c r="B3867" s="3"/>
    </row>
    <row r="3868" spans="1:2" x14ac:dyDescent="0.25">
      <c r="A3868" s="25"/>
      <c r="B3868" s="3"/>
    </row>
    <row r="3869" spans="1:2" x14ac:dyDescent="0.25">
      <c r="A3869" s="25"/>
      <c r="B3869" s="3"/>
    </row>
    <row r="3870" spans="1:2" x14ac:dyDescent="0.25">
      <c r="A3870" s="25"/>
      <c r="B3870" s="3"/>
    </row>
    <row r="3871" spans="1:2" x14ac:dyDescent="0.25">
      <c r="A3871" s="25"/>
      <c r="B3871" s="3"/>
    </row>
    <row r="3872" spans="1:2" x14ac:dyDescent="0.25">
      <c r="A3872" s="25"/>
      <c r="B3872" s="3"/>
    </row>
    <row r="3873" spans="1:2" x14ac:dyDescent="0.25">
      <c r="A3873" s="25"/>
      <c r="B3873" s="3"/>
    </row>
    <row r="3874" spans="1:2" x14ac:dyDescent="0.25">
      <c r="A3874" s="25"/>
      <c r="B3874" s="3"/>
    </row>
    <row r="3875" spans="1:2" x14ac:dyDescent="0.25">
      <c r="A3875" s="25"/>
      <c r="B3875" s="3"/>
    </row>
    <row r="3876" spans="1:2" x14ac:dyDescent="0.25">
      <c r="A3876" s="25"/>
      <c r="B3876" s="3"/>
    </row>
    <row r="3877" spans="1:2" x14ac:dyDescent="0.25">
      <c r="A3877" s="25"/>
      <c r="B3877" s="3"/>
    </row>
    <row r="3878" spans="1:2" x14ac:dyDescent="0.25">
      <c r="A3878" s="25"/>
      <c r="B3878" s="3"/>
    </row>
    <row r="3879" spans="1:2" x14ac:dyDescent="0.25">
      <c r="A3879" s="25"/>
      <c r="B3879" s="3"/>
    </row>
    <row r="3880" spans="1:2" x14ac:dyDescent="0.25">
      <c r="A3880" s="25"/>
      <c r="B3880" s="3"/>
    </row>
    <row r="3881" spans="1:2" x14ac:dyDescent="0.25">
      <c r="A3881" s="25"/>
      <c r="B3881" s="3"/>
    </row>
    <row r="3882" spans="1:2" x14ac:dyDescent="0.25">
      <c r="A3882" s="25"/>
      <c r="B3882" s="3"/>
    </row>
    <row r="3883" spans="1:2" x14ac:dyDescent="0.25">
      <c r="A3883" s="25"/>
      <c r="B3883" s="3"/>
    </row>
    <row r="3884" spans="1:2" x14ac:dyDescent="0.25">
      <c r="A3884" s="25"/>
      <c r="B3884" s="3"/>
    </row>
    <row r="3885" spans="1:2" x14ac:dyDescent="0.25">
      <c r="A3885" s="25"/>
      <c r="B3885" s="3"/>
    </row>
    <row r="3886" spans="1:2" x14ac:dyDescent="0.25">
      <c r="A3886" s="25"/>
      <c r="B3886" s="3"/>
    </row>
    <row r="3887" spans="1:2" x14ac:dyDescent="0.25">
      <c r="A3887" s="25"/>
      <c r="B3887" s="3"/>
    </row>
    <row r="3888" spans="1:2" x14ac:dyDescent="0.25">
      <c r="A3888" s="25"/>
      <c r="B3888" s="3"/>
    </row>
    <row r="3889" spans="1:2" x14ac:dyDescent="0.25">
      <c r="A3889" s="25"/>
      <c r="B3889" s="3"/>
    </row>
    <row r="3890" spans="1:2" x14ac:dyDescent="0.25">
      <c r="A3890" s="25"/>
      <c r="B3890" s="3"/>
    </row>
    <row r="3891" spans="1:2" x14ac:dyDescent="0.25">
      <c r="A3891" s="25"/>
      <c r="B3891" s="3"/>
    </row>
    <row r="3892" spans="1:2" x14ac:dyDescent="0.25">
      <c r="A3892" s="25"/>
      <c r="B3892" s="3"/>
    </row>
    <row r="3893" spans="1:2" x14ac:dyDescent="0.25">
      <c r="A3893" s="25"/>
      <c r="B3893" s="3"/>
    </row>
    <row r="3894" spans="1:2" x14ac:dyDescent="0.25">
      <c r="A3894" s="25"/>
      <c r="B3894" s="3"/>
    </row>
    <row r="3895" spans="1:2" x14ac:dyDescent="0.25">
      <c r="A3895" s="25"/>
      <c r="B3895" s="3"/>
    </row>
    <row r="3896" spans="1:2" x14ac:dyDescent="0.25">
      <c r="A3896" s="25"/>
      <c r="B3896" s="3"/>
    </row>
    <row r="3897" spans="1:2" x14ac:dyDescent="0.25">
      <c r="A3897" s="25"/>
      <c r="B3897" s="3"/>
    </row>
    <row r="3898" spans="1:2" x14ac:dyDescent="0.25">
      <c r="A3898" s="25"/>
      <c r="B3898" s="3"/>
    </row>
    <row r="3899" spans="1:2" x14ac:dyDescent="0.25">
      <c r="A3899" s="25"/>
      <c r="B3899" s="3"/>
    </row>
    <row r="3900" spans="1:2" x14ac:dyDescent="0.25">
      <c r="A3900" s="25"/>
      <c r="B3900" s="3"/>
    </row>
    <row r="3901" spans="1:2" x14ac:dyDescent="0.25">
      <c r="A3901" s="25"/>
      <c r="B3901" s="3"/>
    </row>
    <row r="3902" spans="1:2" x14ac:dyDescent="0.25">
      <c r="A3902" s="25"/>
      <c r="B3902" s="3"/>
    </row>
    <row r="3903" spans="1:2" x14ac:dyDescent="0.25">
      <c r="A3903" s="25"/>
      <c r="B3903" s="3"/>
    </row>
    <row r="3904" spans="1:2" x14ac:dyDescent="0.25">
      <c r="A3904" s="25"/>
      <c r="B3904" s="3"/>
    </row>
    <row r="3905" spans="1:2" x14ac:dyDescent="0.25">
      <c r="A3905" s="25"/>
      <c r="B3905" s="3"/>
    </row>
    <row r="3906" spans="1:2" x14ac:dyDescent="0.25">
      <c r="A3906" s="25"/>
      <c r="B3906" s="3"/>
    </row>
    <row r="3907" spans="1:2" x14ac:dyDescent="0.25">
      <c r="A3907" s="25"/>
      <c r="B3907" s="3"/>
    </row>
    <row r="3908" spans="1:2" x14ac:dyDescent="0.25">
      <c r="A3908" s="25"/>
      <c r="B3908" s="3"/>
    </row>
    <row r="3909" spans="1:2" x14ac:dyDescent="0.25">
      <c r="A3909" s="25"/>
      <c r="B3909" s="3"/>
    </row>
    <row r="3910" spans="1:2" x14ac:dyDescent="0.25">
      <c r="A3910" s="25"/>
      <c r="B3910" s="3"/>
    </row>
    <row r="3911" spans="1:2" x14ac:dyDescent="0.25">
      <c r="A3911" s="25"/>
      <c r="B3911" s="3"/>
    </row>
    <row r="3912" spans="1:2" x14ac:dyDescent="0.25">
      <c r="A3912" s="25"/>
      <c r="B3912" s="3"/>
    </row>
    <row r="3913" spans="1:2" x14ac:dyDescent="0.25">
      <c r="A3913" s="25"/>
      <c r="B3913" s="3"/>
    </row>
    <row r="3914" spans="1:2" x14ac:dyDescent="0.25">
      <c r="A3914" s="25"/>
      <c r="B3914" s="3"/>
    </row>
    <row r="3915" spans="1:2" x14ac:dyDescent="0.25">
      <c r="A3915" s="25"/>
      <c r="B3915" s="3"/>
    </row>
    <row r="3916" spans="1:2" x14ac:dyDescent="0.25">
      <c r="A3916" s="25"/>
      <c r="B3916" s="3"/>
    </row>
    <row r="3917" spans="1:2" x14ac:dyDescent="0.25">
      <c r="A3917" s="25"/>
      <c r="B3917" s="3"/>
    </row>
    <row r="3918" spans="1:2" x14ac:dyDescent="0.25">
      <c r="A3918" s="25"/>
      <c r="B3918" s="3"/>
    </row>
    <row r="3919" spans="1:2" x14ac:dyDescent="0.25">
      <c r="A3919" s="25"/>
      <c r="B3919" s="3"/>
    </row>
    <row r="3920" spans="1:2" x14ac:dyDescent="0.25">
      <c r="A3920" s="25"/>
      <c r="B3920" s="3"/>
    </row>
    <row r="3921" spans="1:2" x14ac:dyDescent="0.25">
      <c r="A3921" s="25"/>
      <c r="B3921" s="3"/>
    </row>
    <row r="3922" spans="1:2" x14ac:dyDescent="0.25">
      <c r="A3922" s="25"/>
      <c r="B3922" s="3"/>
    </row>
    <row r="3923" spans="1:2" x14ac:dyDescent="0.25">
      <c r="A3923" s="25"/>
      <c r="B3923" s="3"/>
    </row>
    <row r="3924" spans="1:2" x14ac:dyDescent="0.25">
      <c r="A3924" s="25"/>
      <c r="B3924" s="3"/>
    </row>
    <row r="3925" spans="1:2" x14ac:dyDescent="0.25">
      <c r="A3925" s="25"/>
      <c r="B3925" s="3"/>
    </row>
    <row r="3926" spans="1:2" x14ac:dyDescent="0.25">
      <c r="A3926" s="25"/>
      <c r="B3926" s="3"/>
    </row>
    <row r="3927" spans="1:2" x14ac:dyDescent="0.25">
      <c r="A3927" s="25"/>
      <c r="B3927" s="3"/>
    </row>
    <row r="3928" spans="1:2" x14ac:dyDescent="0.25">
      <c r="A3928" s="25"/>
      <c r="B3928" s="3"/>
    </row>
    <row r="3929" spans="1:2" x14ac:dyDescent="0.25">
      <c r="A3929" s="25"/>
      <c r="B3929" s="3"/>
    </row>
    <row r="3930" spans="1:2" x14ac:dyDescent="0.25">
      <c r="A3930" s="25"/>
      <c r="B3930" s="3"/>
    </row>
    <row r="3931" spans="1:2" x14ac:dyDescent="0.25">
      <c r="A3931" s="25"/>
      <c r="B3931" s="3"/>
    </row>
    <row r="3932" spans="1:2" x14ac:dyDescent="0.25">
      <c r="A3932" s="25"/>
      <c r="B3932" s="3"/>
    </row>
    <row r="3933" spans="1:2" x14ac:dyDescent="0.25">
      <c r="A3933" s="25"/>
      <c r="B3933" s="3"/>
    </row>
    <row r="3934" spans="1:2" x14ac:dyDescent="0.25">
      <c r="A3934" s="25"/>
      <c r="B3934" s="3"/>
    </row>
    <row r="3935" spans="1:2" x14ac:dyDescent="0.25">
      <c r="A3935" s="25"/>
      <c r="B3935" s="3"/>
    </row>
    <row r="3936" spans="1:2" x14ac:dyDescent="0.25">
      <c r="A3936" s="25"/>
      <c r="B3936" s="3"/>
    </row>
    <row r="3937" spans="1:2" x14ac:dyDescent="0.25">
      <c r="A3937" s="25"/>
      <c r="B3937" s="3"/>
    </row>
    <row r="3938" spans="1:2" x14ac:dyDescent="0.25">
      <c r="A3938" s="25"/>
      <c r="B3938" s="3"/>
    </row>
    <row r="3939" spans="1:2" x14ac:dyDescent="0.25">
      <c r="A3939" s="25"/>
      <c r="B3939" s="3"/>
    </row>
    <row r="3940" spans="1:2" x14ac:dyDescent="0.25">
      <c r="A3940" s="25"/>
      <c r="B3940" s="3"/>
    </row>
    <row r="3941" spans="1:2" x14ac:dyDescent="0.25">
      <c r="A3941" s="25"/>
      <c r="B3941" s="3"/>
    </row>
    <row r="3942" spans="1:2" x14ac:dyDescent="0.25">
      <c r="A3942" s="25"/>
      <c r="B3942" s="3"/>
    </row>
    <row r="3943" spans="1:2" x14ac:dyDescent="0.25">
      <c r="A3943" s="25"/>
      <c r="B3943" s="3"/>
    </row>
    <row r="3944" spans="1:2" x14ac:dyDescent="0.25">
      <c r="A3944" s="25"/>
      <c r="B3944" s="3"/>
    </row>
    <row r="3945" spans="1:2" x14ac:dyDescent="0.25">
      <c r="A3945" s="25"/>
      <c r="B3945" s="3"/>
    </row>
    <row r="3946" spans="1:2" x14ac:dyDescent="0.25">
      <c r="A3946" s="25"/>
      <c r="B3946" s="3"/>
    </row>
    <row r="3947" spans="1:2" x14ac:dyDescent="0.25">
      <c r="A3947" s="25"/>
      <c r="B3947" s="3"/>
    </row>
    <row r="3948" spans="1:2" x14ac:dyDescent="0.25">
      <c r="A3948" s="25"/>
      <c r="B3948" s="3"/>
    </row>
    <row r="3949" spans="1:2" x14ac:dyDescent="0.25">
      <c r="A3949" s="25"/>
      <c r="B3949" s="3"/>
    </row>
    <row r="3950" spans="1:2" x14ac:dyDescent="0.25">
      <c r="A3950" s="25"/>
      <c r="B3950" s="3"/>
    </row>
    <row r="3951" spans="1:2" x14ac:dyDescent="0.25">
      <c r="A3951" s="25"/>
      <c r="B3951" s="3"/>
    </row>
    <row r="3952" spans="1:2" x14ac:dyDescent="0.25">
      <c r="A3952" s="25"/>
      <c r="B3952" s="3"/>
    </row>
    <row r="3953" spans="1:2" x14ac:dyDescent="0.25">
      <c r="A3953" s="25"/>
      <c r="B3953" s="3"/>
    </row>
    <row r="3954" spans="1:2" x14ac:dyDescent="0.25">
      <c r="A3954" s="25"/>
      <c r="B3954" s="3"/>
    </row>
    <row r="3955" spans="1:2" x14ac:dyDescent="0.25">
      <c r="A3955" s="25"/>
      <c r="B3955" s="3"/>
    </row>
    <row r="3956" spans="1:2" x14ac:dyDescent="0.25">
      <c r="A3956" s="25"/>
      <c r="B3956" s="3"/>
    </row>
    <row r="3957" spans="1:2" x14ac:dyDescent="0.25">
      <c r="A3957" s="25"/>
      <c r="B3957" s="3"/>
    </row>
    <row r="3958" spans="1:2" x14ac:dyDescent="0.25">
      <c r="A3958" s="25"/>
      <c r="B3958" s="3"/>
    </row>
    <row r="3959" spans="1:2" x14ac:dyDescent="0.25">
      <c r="A3959" s="25"/>
      <c r="B3959" s="3"/>
    </row>
    <row r="3960" spans="1:2" x14ac:dyDescent="0.25">
      <c r="A3960" s="25"/>
      <c r="B3960" s="3"/>
    </row>
    <row r="3961" spans="1:2" x14ac:dyDescent="0.25">
      <c r="A3961" s="25"/>
      <c r="B3961" s="3"/>
    </row>
    <row r="3962" spans="1:2" x14ac:dyDescent="0.25">
      <c r="A3962" s="25"/>
      <c r="B3962" s="3"/>
    </row>
    <row r="3963" spans="1:2" x14ac:dyDescent="0.25">
      <c r="A3963" s="25"/>
      <c r="B3963" s="3"/>
    </row>
    <row r="3964" spans="1:2" x14ac:dyDescent="0.25">
      <c r="A3964" s="25"/>
      <c r="B3964" s="3"/>
    </row>
    <row r="3965" spans="1:2" x14ac:dyDescent="0.25">
      <c r="A3965" s="25"/>
      <c r="B3965" s="3"/>
    </row>
    <row r="3966" spans="1:2" x14ac:dyDescent="0.25">
      <c r="A3966" s="25"/>
      <c r="B3966" s="3"/>
    </row>
    <row r="3967" spans="1:2" x14ac:dyDescent="0.25">
      <c r="A3967" s="25"/>
      <c r="B3967" s="3"/>
    </row>
    <row r="3968" spans="1:2" x14ac:dyDescent="0.25">
      <c r="A3968" s="25"/>
      <c r="B3968" s="3"/>
    </row>
    <row r="3969" spans="1:2" x14ac:dyDescent="0.25">
      <c r="A3969" s="25"/>
      <c r="B3969" s="3"/>
    </row>
    <row r="3970" spans="1:2" x14ac:dyDescent="0.25">
      <c r="A3970" s="25"/>
      <c r="B3970" s="3"/>
    </row>
    <row r="3971" spans="1:2" x14ac:dyDescent="0.25">
      <c r="A3971" s="25"/>
      <c r="B3971" s="3"/>
    </row>
    <row r="3972" spans="1:2" x14ac:dyDescent="0.25">
      <c r="A3972" s="25"/>
      <c r="B3972" s="3"/>
    </row>
    <row r="3973" spans="1:2" x14ac:dyDescent="0.25">
      <c r="A3973" s="25"/>
      <c r="B3973" s="3"/>
    </row>
    <row r="3974" spans="1:2" x14ac:dyDescent="0.25">
      <c r="A3974" s="25"/>
      <c r="B3974" s="3"/>
    </row>
    <row r="3975" spans="1:2" x14ac:dyDescent="0.25">
      <c r="A3975" s="25"/>
      <c r="B3975" s="3"/>
    </row>
    <row r="3976" spans="1:2" x14ac:dyDescent="0.25">
      <c r="A3976" s="25"/>
      <c r="B3976" s="3"/>
    </row>
    <row r="3977" spans="1:2" x14ac:dyDescent="0.25">
      <c r="A3977" s="25"/>
      <c r="B3977" s="3"/>
    </row>
    <row r="3978" spans="1:2" x14ac:dyDescent="0.25">
      <c r="A3978" s="25"/>
      <c r="B3978" s="3"/>
    </row>
    <row r="3979" spans="1:2" x14ac:dyDescent="0.25">
      <c r="A3979" s="25"/>
      <c r="B3979" s="3"/>
    </row>
    <row r="3980" spans="1:2" x14ac:dyDescent="0.25">
      <c r="A3980" s="25"/>
      <c r="B3980" s="3"/>
    </row>
    <row r="3981" spans="1:2" x14ac:dyDescent="0.25">
      <c r="A3981" s="25"/>
      <c r="B3981" s="3"/>
    </row>
    <row r="3982" spans="1:2" x14ac:dyDescent="0.25">
      <c r="A3982" s="25"/>
      <c r="B3982" s="3"/>
    </row>
    <row r="3983" spans="1:2" x14ac:dyDescent="0.25">
      <c r="A3983" s="25"/>
      <c r="B3983" s="3"/>
    </row>
    <row r="3984" spans="1:2" x14ac:dyDescent="0.25">
      <c r="A3984" s="25"/>
      <c r="B3984" s="3"/>
    </row>
    <row r="3985" spans="1:2" x14ac:dyDescent="0.25">
      <c r="A3985" s="25"/>
      <c r="B3985" s="3"/>
    </row>
    <row r="3986" spans="1:2" x14ac:dyDescent="0.25">
      <c r="A3986" s="25"/>
      <c r="B3986" s="3"/>
    </row>
    <row r="3987" spans="1:2" x14ac:dyDescent="0.25">
      <c r="A3987" s="25"/>
      <c r="B3987" s="3"/>
    </row>
    <row r="3988" spans="1:2" x14ac:dyDescent="0.25">
      <c r="A3988" s="25"/>
      <c r="B3988" s="3"/>
    </row>
    <row r="3989" spans="1:2" x14ac:dyDescent="0.25">
      <c r="A3989" s="25"/>
      <c r="B3989" s="3"/>
    </row>
    <row r="3990" spans="1:2" x14ac:dyDescent="0.25">
      <c r="A3990" s="25"/>
      <c r="B3990" s="3"/>
    </row>
    <row r="3991" spans="1:2" x14ac:dyDescent="0.25">
      <c r="A3991" s="25"/>
      <c r="B3991" s="3"/>
    </row>
    <row r="3992" spans="1:2" x14ac:dyDescent="0.25">
      <c r="A3992" s="25"/>
      <c r="B3992" s="3"/>
    </row>
    <row r="3993" spans="1:2" x14ac:dyDescent="0.25">
      <c r="A3993" s="25"/>
      <c r="B3993" s="3"/>
    </row>
    <row r="3994" spans="1:2" x14ac:dyDescent="0.25">
      <c r="A3994" s="25"/>
      <c r="B3994" s="3"/>
    </row>
    <row r="3995" spans="1:2" x14ac:dyDescent="0.25">
      <c r="A3995" s="25"/>
      <c r="B3995" s="3"/>
    </row>
    <row r="3996" spans="1:2" x14ac:dyDescent="0.25">
      <c r="A3996" s="25"/>
      <c r="B3996" s="3"/>
    </row>
    <row r="3997" spans="1:2" x14ac:dyDescent="0.25">
      <c r="A3997" s="25"/>
      <c r="B3997" s="3"/>
    </row>
    <row r="3998" spans="1:2" x14ac:dyDescent="0.25">
      <c r="A3998" s="25"/>
      <c r="B3998" s="3"/>
    </row>
    <row r="3999" spans="1:2" x14ac:dyDescent="0.25">
      <c r="A3999" s="25"/>
      <c r="B3999" s="3"/>
    </row>
    <row r="4000" spans="1:2" x14ac:dyDescent="0.25">
      <c r="A4000" s="25"/>
      <c r="B4000" s="3"/>
    </row>
    <row r="4001" spans="1:2" x14ac:dyDescent="0.25">
      <c r="A4001" s="25"/>
      <c r="B4001" s="3"/>
    </row>
    <row r="4002" spans="1:2" x14ac:dyDescent="0.25">
      <c r="A4002" s="25"/>
      <c r="B4002" s="3"/>
    </row>
    <row r="4003" spans="1:2" x14ac:dyDescent="0.25">
      <c r="A4003" s="25"/>
      <c r="B4003" s="3"/>
    </row>
    <row r="4004" spans="1:2" x14ac:dyDescent="0.25">
      <c r="A4004" s="25"/>
      <c r="B4004" s="3"/>
    </row>
    <row r="4005" spans="1:2" x14ac:dyDescent="0.25">
      <c r="A4005" s="25"/>
      <c r="B4005" s="3"/>
    </row>
    <row r="4006" spans="1:2" x14ac:dyDescent="0.25">
      <c r="A4006" s="25"/>
      <c r="B4006" s="3"/>
    </row>
    <row r="4007" spans="1:2" x14ac:dyDescent="0.25">
      <c r="A4007" s="25"/>
      <c r="B4007" s="3"/>
    </row>
    <row r="4008" spans="1:2" x14ac:dyDescent="0.25">
      <c r="A4008" s="25"/>
      <c r="B4008" s="3"/>
    </row>
    <row r="4009" spans="1:2" x14ac:dyDescent="0.25">
      <c r="A4009" s="25"/>
      <c r="B4009" s="3"/>
    </row>
    <row r="4010" spans="1:2" x14ac:dyDescent="0.25">
      <c r="A4010" s="25"/>
      <c r="B4010" s="3"/>
    </row>
    <row r="4011" spans="1:2" x14ac:dyDescent="0.25">
      <c r="A4011" s="25"/>
      <c r="B4011" s="3"/>
    </row>
    <row r="4012" spans="1:2" x14ac:dyDescent="0.25">
      <c r="A4012" s="25"/>
      <c r="B4012" s="3"/>
    </row>
    <row r="4013" spans="1:2" x14ac:dyDescent="0.25">
      <c r="A4013" s="25"/>
      <c r="B4013" s="3"/>
    </row>
    <row r="4014" spans="1:2" x14ac:dyDescent="0.25">
      <c r="A4014" s="25"/>
      <c r="B4014" s="3"/>
    </row>
    <row r="4015" spans="1:2" x14ac:dyDescent="0.25">
      <c r="A4015" s="25"/>
      <c r="B4015" s="3"/>
    </row>
    <row r="4016" spans="1:2" x14ac:dyDescent="0.25">
      <c r="A4016" s="25"/>
      <c r="B4016" s="3"/>
    </row>
    <row r="4017" spans="1:2" x14ac:dyDescent="0.25">
      <c r="A4017" s="25"/>
      <c r="B4017" s="3"/>
    </row>
    <row r="4018" spans="1:2" x14ac:dyDescent="0.25">
      <c r="A4018" s="25"/>
      <c r="B4018" s="3"/>
    </row>
    <row r="4019" spans="1:2" x14ac:dyDescent="0.25">
      <c r="A4019" s="25"/>
      <c r="B4019" s="3"/>
    </row>
    <row r="4020" spans="1:2" x14ac:dyDescent="0.25">
      <c r="A4020" s="25"/>
      <c r="B4020" s="3"/>
    </row>
    <row r="4021" spans="1:2" x14ac:dyDescent="0.25">
      <c r="A4021" s="25"/>
      <c r="B4021" s="3"/>
    </row>
    <row r="4022" spans="1:2" x14ac:dyDescent="0.25">
      <c r="A4022" s="25"/>
      <c r="B4022" s="3"/>
    </row>
    <row r="4023" spans="1:2" x14ac:dyDescent="0.25">
      <c r="A4023" s="25"/>
      <c r="B4023" s="3"/>
    </row>
    <row r="4024" spans="1:2" x14ac:dyDescent="0.25">
      <c r="A4024" s="25"/>
      <c r="B4024" s="3"/>
    </row>
    <row r="4025" spans="1:2" x14ac:dyDescent="0.25">
      <c r="A4025" s="25"/>
      <c r="B4025" s="3"/>
    </row>
    <row r="4026" spans="1:2" x14ac:dyDescent="0.25">
      <c r="A4026" s="25"/>
      <c r="B4026" s="3"/>
    </row>
    <row r="4027" spans="1:2" x14ac:dyDescent="0.25">
      <c r="A4027" s="25"/>
      <c r="B4027" s="3"/>
    </row>
    <row r="4028" spans="1:2" x14ac:dyDescent="0.25">
      <c r="A4028" s="25"/>
      <c r="B4028" s="3"/>
    </row>
    <row r="4029" spans="1:2" x14ac:dyDescent="0.25">
      <c r="A4029" s="25"/>
      <c r="B4029" s="3"/>
    </row>
    <row r="4030" spans="1:2" x14ac:dyDescent="0.25">
      <c r="A4030" s="25"/>
      <c r="B4030" s="3"/>
    </row>
    <row r="4031" spans="1:2" x14ac:dyDescent="0.25">
      <c r="A4031" s="25"/>
      <c r="B4031" s="3"/>
    </row>
    <row r="4032" spans="1:2" x14ac:dyDescent="0.25">
      <c r="A4032" s="25"/>
      <c r="B4032" s="3"/>
    </row>
    <row r="4033" spans="1:2" x14ac:dyDescent="0.25">
      <c r="A4033" s="25"/>
      <c r="B4033" s="3"/>
    </row>
    <row r="4034" spans="1:2" x14ac:dyDescent="0.25">
      <c r="A4034" s="25"/>
      <c r="B4034" s="3"/>
    </row>
    <row r="4035" spans="1:2" x14ac:dyDescent="0.25">
      <c r="A4035" s="25"/>
      <c r="B4035" s="3"/>
    </row>
    <row r="4036" spans="1:2" x14ac:dyDescent="0.25">
      <c r="A4036" s="25"/>
      <c r="B4036" s="3"/>
    </row>
    <row r="4037" spans="1:2" x14ac:dyDescent="0.25">
      <c r="A4037" s="25"/>
      <c r="B4037" s="3"/>
    </row>
    <row r="4038" spans="1:2" x14ac:dyDescent="0.25">
      <c r="A4038" s="25"/>
      <c r="B4038" s="3"/>
    </row>
    <row r="4039" spans="1:2" x14ac:dyDescent="0.25">
      <c r="A4039" s="25"/>
      <c r="B4039" s="3"/>
    </row>
    <row r="4040" spans="1:2" x14ac:dyDescent="0.25">
      <c r="A4040" s="25"/>
      <c r="B4040" s="3"/>
    </row>
    <row r="4041" spans="1:2" x14ac:dyDescent="0.25">
      <c r="A4041" s="25"/>
      <c r="B4041" s="3"/>
    </row>
    <row r="4042" spans="1:2" x14ac:dyDescent="0.25">
      <c r="A4042" s="25"/>
      <c r="B4042" s="3"/>
    </row>
    <row r="4043" spans="1:2" x14ac:dyDescent="0.25">
      <c r="A4043" s="25"/>
      <c r="B4043" s="3"/>
    </row>
    <row r="4044" spans="1:2" x14ac:dyDescent="0.25">
      <c r="A4044" s="25"/>
      <c r="B4044" s="3"/>
    </row>
    <row r="4045" spans="1:2" x14ac:dyDescent="0.25">
      <c r="A4045" s="25"/>
      <c r="B4045" s="3"/>
    </row>
    <row r="4046" spans="1:2" x14ac:dyDescent="0.25">
      <c r="A4046" s="25"/>
      <c r="B4046" s="3"/>
    </row>
    <row r="4047" spans="1:2" x14ac:dyDescent="0.25">
      <c r="A4047" s="25"/>
      <c r="B4047" s="3"/>
    </row>
    <row r="4048" spans="1:2" x14ac:dyDescent="0.25">
      <c r="A4048" s="25"/>
      <c r="B4048" s="3"/>
    </row>
    <row r="4049" spans="1:2" x14ac:dyDescent="0.25">
      <c r="A4049" s="25"/>
      <c r="B4049" s="3"/>
    </row>
    <row r="4050" spans="1:2" x14ac:dyDescent="0.25">
      <c r="A4050" s="25"/>
      <c r="B4050" s="3"/>
    </row>
    <row r="4051" spans="1:2" x14ac:dyDescent="0.25">
      <c r="A4051" s="25"/>
      <c r="B4051" s="3"/>
    </row>
    <row r="4052" spans="1:2" x14ac:dyDescent="0.25">
      <c r="A4052" s="25"/>
      <c r="B4052" s="3"/>
    </row>
    <row r="4053" spans="1:2" x14ac:dyDescent="0.25">
      <c r="A4053" s="25"/>
      <c r="B4053" s="3"/>
    </row>
    <row r="4054" spans="1:2" x14ac:dyDescent="0.25">
      <c r="A4054" s="25"/>
      <c r="B4054" s="3"/>
    </row>
    <row r="4055" spans="1:2" x14ac:dyDescent="0.25">
      <c r="A4055" s="25"/>
      <c r="B4055" s="3"/>
    </row>
    <row r="4056" spans="1:2" x14ac:dyDescent="0.25">
      <c r="A4056" s="25"/>
      <c r="B4056" s="3"/>
    </row>
    <row r="4057" spans="1:2" x14ac:dyDescent="0.25">
      <c r="A4057" s="25"/>
      <c r="B4057" s="3"/>
    </row>
    <row r="4058" spans="1:2" x14ac:dyDescent="0.25">
      <c r="A4058" s="25"/>
      <c r="B4058" s="3"/>
    </row>
    <row r="4059" spans="1:2" x14ac:dyDescent="0.25">
      <c r="A4059" s="25"/>
      <c r="B4059" s="3"/>
    </row>
    <row r="4060" spans="1:2" x14ac:dyDescent="0.25">
      <c r="A4060" s="25"/>
      <c r="B4060" s="3"/>
    </row>
    <row r="4061" spans="1:2" x14ac:dyDescent="0.25">
      <c r="A4061" s="25"/>
      <c r="B4061" s="3"/>
    </row>
    <row r="4062" spans="1:2" x14ac:dyDescent="0.25">
      <c r="A4062" s="25"/>
      <c r="B4062" s="3"/>
    </row>
    <row r="4063" spans="1:2" x14ac:dyDescent="0.25">
      <c r="A4063" s="25"/>
      <c r="B4063" s="3"/>
    </row>
    <row r="4064" spans="1:2" x14ac:dyDescent="0.25">
      <c r="A4064" s="25"/>
      <c r="B4064" s="3"/>
    </row>
    <row r="4065" spans="1:2" x14ac:dyDescent="0.25">
      <c r="A4065" s="25"/>
      <c r="B4065" s="3"/>
    </row>
    <row r="4066" spans="1:2" x14ac:dyDescent="0.25">
      <c r="A4066" s="25"/>
      <c r="B4066" s="3"/>
    </row>
    <row r="4067" spans="1:2" x14ac:dyDescent="0.25">
      <c r="A4067" s="25"/>
      <c r="B4067" s="3"/>
    </row>
    <row r="4068" spans="1:2" x14ac:dyDescent="0.25">
      <c r="A4068" s="25"/>
      <c r="B4068" s="3"/>
    </row>
    <row r="4069" spans="1:2" x14ac:dyDescent="0.25">
      <c r="A4069" s="25"/>
      <c r="B4069" s="3"/>
    </row>
    <row r="4070" spans="1:2" x14ac:dyDescent="0.25">
      <c r="A4070" s="25"/>
      <c r="B4070" s="3"/>
    </row>
    <row r="4071" spans="1:2" x14ac:dyDescent="0.25">
      <c r="A4071" s="25"/>
      <c r="B4071" s="3"/>
    </row>
    <row r="4072" spans="1:2" x14ac:dyDescent="0.25">
      <c r="A4072" s="25"/>
      <c r="B4072" s="3"/>
    </row>
    <row r="4073" spans="1:2" x14ac:dyDescent="0.25">
      <c r="A4073" s="25"/>
      <c r="B4073" s="3"/>
    </row>
    <row r="4074" spans="1:2" x14ac:dyDescent="0.25">
      <c r="A4074" s="25"/>
      <c r="B4074" s="3"/>
    </row>
    <row r="4075" spans="1:2" x14ac:dyDescent="0.25">
      <c r="A4075" s="25"/>
      <c r="B4075" s="3"/>
    </row>
    <row r="4076" spans="1:2" x14ac:dyDescent="0.25">
      <c r="A4076" s="25"/>
      <c r="B4076" s="3"/>
    </row>
    <row r="4077" spans="1:2" x14ac:dyDescent="0.25">
      <c r="A4077" s="25"/>
      <c r="B4077" s="3"/>
    </row>
    <row r="4078" spans="1:2" x14ac:dyDescent="0.25">
      <c r="A4078" s="25"/>
      <c r="B4078" s="3"/>
    </row>
    <row r="4079" spans="1:2" x14ac:dyDescent="0.25">
      <c r="A4079" s="25"/>
      <c r="B4079" s="3"/>
    </row>
    <row r="4080" spans="1:2" x14ac:dyDescent="0.25">
      <c r="A4080" s="25"/>
      <c r="B4080" s="3"/>
    </row>
    <row r="4081" spans="1:2" x14ac:dyDescent="0.25">
      <c r="A4081" s="25"/>
      <c r="B4081" s="3"/>
    </row>
    <row r="4082" spans="1:2" x14ac:dyDescent="0.25">
      <c r="A4082" s="25"/>
      <c r="B4082" s="3"/>
    </row>
    <row r="4083" spans="1:2" x14ac:dyDescent="0.25">
      <c r="A4083" s="25"/>
      <c r="B4083" s="3"/>
    </row>
    <row r="4084" spans="1:2" x14ac:dyDescent="0.25">
      <c r="A4084" s="25"/>
      <c r="B4084" s="3"/>
    </row>
    <row r="4085" spans="1:2" x14ac:dyDescent="0.25">
      <c r="A4085" s="25"/>
      <c r="B4085" s="3"/>
    </row>
    <row r="4086" spans="1:2" x14ac:dyDescent="0.25">
      <c r="A4086" s="25"/>
      <c r="B4086" s="3"/>
    </row>
    <row r="4087" spans="1:2" x14ac:dyDescent="0.25">
      <c r="A4087" s="25"/>
      <c r="B4087" s="3"/>
    </row>
    <row r="4088" spans="1:2" x14ac:dyDescent="0.25">
      <c r="A4088" s="25"/>
      <c r="B4088" s="3"/>
    </row>
    <row r="4089" spans="1:2" x14ac:dyDescent="0.25">
      <c r="A4089" s="25"/>
      <c r="B4089" s="3"/>
    </row>
    <row r="4090" spans="1:2" x14ac:dyDescent="0.25">
      <c r="A4090" s="25"/>
      <c r="B4090" s="3"/>
    </row>
    <row r="4091" spans="1:2" x14ac:dyDescent="0.25">
      <c r="A4091" s="25"/>
      <c r="B4091" s="3"/>
    </row>
    <row r="4092" spans="1:2" x14ac:dyDescent="0.25">
      <c r="A4092" s="25"/>
      <c r="B4092" s="3"/>
    </row>
    <row r="4093" spans="1:2" x14ac:dyDescent="0.25">
      <c r="A4093" s="25"/>
      <c r="B4093" s="3"/>
    </row>
    <row r="4094" spans="1:2" x14ac:dyDescent="0.25">
      <c r="A4094" s="25"/>
      <c r="B4094" s="3"/>
    </row>
    <row r="4095" spans="1:2" x14ac:dyDescent="0.25">
      <c r="A4095" s="25"/>
      <c r="B4095" s="3"/>
    </row>
    <row r="4096" spans="1:2" x14ac:dyDescent="0.25">
      <c r="A4096" s="25"/>
      <c r="B4096" s="3"/>
    </row>
    <row r="4097" spans="1:2" x14ac:dyDescent="0.25">
      <c r="A4097" s="25"/>
      <c r="B4097" s="3"/>
    </row>
    <row r="4098" spans="1:2" x14ac:dyDescent="0.25">
      <c r="A4098" s="25"/>
      <c r="B4098" s="3"/>
    </row>
    <row r="4099" spans="1:2" x14ac:dyDescent="0.25">
      <c r="A4099" s="25"/>
      <c r="B4099" s="3"/>
    </row>
    <row r="4100" spans="1:2" x14ac:dyDescent="0.25">
      <c r="A4100" s="25"/>
      <c r="B4100" s="3"/>
    </row>
    <row r="4101" spans="1:2" x14ac:dyDescent="0.25">
      <c r="A4101" s="25"/>
      <c r="B4101" s="3"/>
    </row>
    <row r="4102" spans="1:2" x14ac:dyDescent="0.25">
      <c r="A4102" s="25"/>
      <c r="B4102" s="3"/>
    </row>
    <row r="4103" spans="1:2" x14ac:dyDescent="0.25">
      <c r="A4103" s="25"/>
      <c r="B4103" s="3"/>
    </row>
    <row r="4104" spans="1:2" x14ac:dyDescent="0.25">
      <c r="A4104" s="25"/>
      <c r="B4104" s="3"/>
    </row>
    <row r="4105" spans="1:2" x14ac:dyDescent="0.25">
      <c r="A4105" s="25"/>
      <c r="B4105" s="3"/>
    </row>
    <row r="4106" spans="1:2" x14ac:dyDescent="0.25">
      <c r="A4106" s="25"/>
      <c r="B4106" s="3"/>
    </row>
    <row r="4107" spans="1:2" x14ac:dyDescent="0.25">
      <c r="A4107" s="25"/>
      <c r="B4107" s="3"/>
    </row>
    <row r="4108" spans="1:2" x14ac:dyDescent="0.25">
      <c r="A4108" s="25"/>
      <c r="B4108" s="3"/>
    </row>
    <row r="4109" spans="1:2" x14ac:dyDescent="0.25">
      <c r="A4109" s="25"/>
      <c r="B4109" s="3"/>
    </row>
    <row r="4110" spans="1:2" x14ac:dyDescent="0.25">
      <c r="A4110" s="25"/>
      <c r="B4110" s="3"/>
    </row>
    <row r="4111" spans="1:2" x14ac:dyDescent="0.25">
      <c r="A4111" s="25"/>
      <c r="B4111" s="3"/>
    </row>
    <row r="4112" spans="1:2" x14ac:dyDescent="0.25">
      <c r="A4112" s="25"/>
      <c r="B4112" s="3"/>
    </row>
    <row r="4113" spans="1:2" x14ac:dyDescent="0.25">
      <c r="A4113" s="25"/>
      <c r="B4113" s="3"/>
    </row>
    <row r="4114" spans="1:2" x14ac:dyDescent="0.25">
      <c r="A4114" s="25"/>
      <c r="B4114" s="3"/>
    </row>
    <row r="4115" spans="1:2" x14ac:dyDescent="0.25">
      <c r="A4115" s="25"/>
      <c r="B4115" s="3"/>
    </row>
    <row r="4116" spans="1:2" x14ac:dyDescent="0.25">
      <c r="A4116" s="25"/>
      <c r="B4116" s="3"/>
    </row>
    <row r="4117" spans="1:2" x14ac:dyDescent="0.25">
      <c r="A4117" s="25"/>
      <c r="B4117" s="3"/>
    </row>
    <row r="4118" spans="1:2" x14ac:dyDescent="0.25">
      <c r="A4118" s="25"/>
      <c r="B4118" s="3"/>
    </row>
    <row r="4119" spans="1:2" x14ac:dyDescent="0.25">
      <c r="A4119" s="25"/>
      <c r="B4119" s="3"/>
    </row>
    <row r="4120" spans="1:2" x14ac:dyDescent="0.25">
      <c r="A4120" s="25"/>
      <c r="B4120" s="3"/>
    </row>
    <row r="4121" spans="1:2" x14ac:dyDescent="0.25">
      <c r="A4121" s="25"/>
      <c r="B4121" s="3"/>
    </row>
    <row r="4122" spans="1:2" x14ac:dyDescent="0.25">
      <c r="A4122" s="25"/>
      <c r="B4122" s="3"/>
    </row>
    <row r="4123" spans="1:2" x14ac:dyDescent="0.25">
      <c r="A4123" s="25"/>
      <c r="B4123" s="3"/>
    </row>
    <row r="4124" spans="1:2" x14ac:dyDescent="0.25">
      <c r="A4124" s="25"/>
      <c r="B4124" s="3"/>
    </row>
    <row r="4125" spans="1:2" x14ac:dyDescent="0.25">
      <c r="A4125" s="25"/>
      <c r="B4125" s="3"/>
    </row>
    <row r="4126" spans="1:2" x14ac:dyDescent="0.25">
      <c r="A4126" s="25"/>
      <c r="B4126" s="3"/>
    </row>
    <row r="4127" spans="1:2" x14ac:dyDescent="0.25">
      <c r="A4127" s="25"/>
      <c r="B4127" s="3"/>
    </row>
    <row r="4128" spans="1:2" x14ac:dyDescent="0.25">
      <c r="A4128" s="25"/>
      <c r="B4128" s="3"/>
    </row>
    <row r="4129" spans="1:2" x14ac:dyDescent="0.25">
      <c r="A4129" s="25"/>
      <c r="B4129" s="3"/>
    </row>
    <row r="4130" spans="1:2" x14ac:dyDescent="0.25">
      <c r="A4130" s="25"/>
      <c r="B4130" s="3"/>
    </row>
    <row r="4131" spans="1:2" x14ac:dyDescent="0.25">
      <c r="A4131" s="25"/>
      <c r="B4131" s="3"/>
    </row>
    <row r="4132" spans="1:2" x14ac:dyDescent="0.25">
      <c r="A4132" s="25"/>
      <c r="B4132" s="3"/>
    </row>
    <row r="4133" spans="1:2" x14ac:dyDescent="0.25">
      <c r="A4133" s="25"/>
      <c r="B4133" s="3"/>
    </row>
    <row r="4134" spans="1:2" x14ac:dyDescent="0.25">
      <c r="A4134" s="25"/>
      <c r="B4134" s="3"/>
    </row>
    <row r="4135" spans="1:2" x14ac:dyDescent="0.25">
      <c r="A4135" s="25"/>
      <c r="B4135" s="3"/>
    </row>
    <row r="4136" spans="1:2" x14ac:dyDescent="0.25">
      <c r="A4136" s="25"/>
      <c r="B4136" s="3"/>
    </row>
    <row r="4137" spans="1:2" x14ac:dyDescent="0.25">
      <c r="A4137" s="25"/>
      <c r="B4137" s="3"/>
    </row>
    <row r="4138" spans="1:2" x14ac:dyDescent="0.25">
      <c r="A4138" s="25"/>
      <c r="B4138" s="3"/>
    </row>
    <row r="4139" spans="1:2" x14ac:dyDescent="0.25">
      <c r="A4139" s="25"/>
      <c r="B4139" s="3"/>
    </row>
    <row r="4140" spans="1:2" x14ac:dyDescent="0.25">
      <c r="A4140" s="25"/>
      <c r="B4140" s="3"/>
    </row>
    <row r="4141" spans="1:2" x14ac:dyDescent="0.25">
      <c r="A4141" s="25"/>
      <c r="B4141" s="3"/>
    </row>
    <row r="4142" spans="1:2" x14ac:dyDescent="0.25">
      <c r="A4142" s="25"/>
      <c r="B4142" s="3"/>
    </row>
    <row r="4143" spans="1:2" x14ac:dyDescent="0.25">
      <c r="A4143" s="25"/>
      <c r="B4143" s="3"/>
    </row>
    <row r="4144" spans="1:2" x14ac:dyDescent="0.25">
      <c r="A4144" s="25"/>
      <c r="B4144" s="3"/>
    </row>
    <row r="4145" spans="1:2" x14ac:dyDescent="0.25">
      <c r="A4145" s="25"/>
      <c r="B4145" s="3"/>
    </row>
    <row r="4146" spans="1:2" x14ac:dyDescent="0.25">
      <c r="A4146" s="25"/>
      <c r="B4146" s="3"/>
    </row>
    <row r="4147" spans="1:2" x14ac:dyDescent="0.25">
      <c r="A4147" s="25"/>
      <c r="B4147" s="3"/>
    </row>
    <row r="4148" spans="1:2" x14ac:dyDescent="0.25">
      <c r="A4148" s="25"/>
      <c r="B4148" s="3"/>
    </row>
    <row r="4149" spans="1:2" x14ac:dyDescent="0.25">
      <c r="A4149" s="25"/>
      <c r="B4149" s="3"/>
    </row>
    <row r="4150" spans="1:2" x14ac:dyDescent="0.25">
      <c r="A4150" s="25"/>
      <c r="B4150" s="3"/>
    </row>
    <row r="4151" spans="1:2" x14ac:dyDescent="0.25">
      <c r="A4151" s="25"/>
      <c r="B4151" s="3"/>
    </row>
    <row r="4152" spans="1:2" x14ac:dyDescent="0.25">
      <c r="A4152" s="25"/>
      <c r="B4152" s="3"/>
    </row>
    <row r="4153" spans="1:2" x14ac:dyDescent="0.25">
      <c r="A4153" s="25"/>
      <c r="B4153" s="3"/>
    </row>
    <row r="4154" spans="1:2" x14ac:dyDescent="0.25">
      <c r="A4154" s="25"/>
      <c r="B4154" s="3"/>
    </row>
    <row r="4155" spans="1:2" x14ac:dyDescent="0.25">
      <c r="A4155" s="25"/>
      <c r="B4155" s="3"/>
    </row>
    <row r="4156" spans="1:2" x14ac:dyDescent="0.25">
      <c r="A4156" s="25"/>
      <c r="B4156" s="3"/>
    </row>
    <row r="4157" spans="1:2" x14ac:dyDescent="0.25">
      <c r="A4157" s="25"/>
      <c r="B4157" s="3"/>
    </row>
    <row r="4158" spans="1:2" x14ac:dyDescent="0.25">
      <c r="A4158" s="25"/>
      <c r="B4158" s="3"/>
    </row>
    <row r="4159" spans="1:2" x14ac:dyDescent="0.25">
      <c r="A4159" s="25"/>
      <c r="B4159" s="3"/>
    </row>
    <row r="4160" spans="1:2" x14ac:dyDescent="0.25">
      <c r="A4160" s="25"/>
      <c r="B4160" s="3"/>
    </row>
    <row r="4161" spans="1:2" x14ac:dyDescent="0.25">
      <c r="A4161" s="25"/>
      <c r="B4161" s="3"/>
    </row>
    <row r="4162" spans="1:2" x14ac:dyDescent="0.25">
      <c r="A4162" s="25"/>
      <c r="B4162" s="3"/>
    </row>
    <row r="4163" spans="1:2" x14ac:dyDescent="0.25">
      <c r="A4163" s="25"/>
      <c r="B4163" s="3"/>
    </row>
    <row r="4164" spans="1:2" x14ac:dyDescent="0.25">
      <c r="A4164" s="25"/>
      <c r="B4164" s="3"/>
    </row>
    <row r="4165" spans="1:2" x14ac:dyDescent="0.25">
      <c r="A4165" s="25"/>
      <c r="B4165" s="3"/>
    </row>
    <row r="4166" spans="1:2" x14ac:dyDescent="0.25">
      <c r="A4166" s="25"/>
      <c r="B4166" s="3"/>
    </row>
    <row r="4167" spans="1:2" x14ac:dyDescent="0.25">
      <c r="A4167" s="25"/>
      <c r="B4167" s="3"/>
    </row>
    <row r="4168" spans="1:2" x14ac:dyDescent="0.25">
      <c r="A4168" s="25"/>
      <c r="B4168" s="3"/>
    </row>
    <row r="4169" spans="1:2" x14ac:dyDescent="0.25">
      <c r="A4169" s="25"/>
      <c r="B4169" s="3"/>
    </row>
    <row r="4170" spans="1:2" x14ac:dyDescent="0.25">
      <c r="A4170" s="25"/>
      <c r="B4170" s="3"/>
    </row>
    <row r="4171" spans="1:2" x14ac:dyDescent="0.25">
      <c r="A4171" s="25"/>
      <c r="B4171" s="3"/>
    </row>
    <row r="4172" spans="1:2" x14ac:dyDescent="0.25">
      <c r="A4172" s="25"/>
      <c r="B4172" s="3"/>
    </row>
    <row r="4173" spans="1:2" x14ac:dyDescent="0.25">
      <c r="A4173" s="25"/>
      <c r="B4173" s="3"/>
    </row>
    <row r="4174" spans="1:2" x14ac:dyDescent="0.25">
      <c r="A4174" s="25"/>
      <c r="B4174" s="3"/>
    </row>
    <row r="4175" spans="1:2" x14ac:dyDescent="0.25">
      <c r="A4175" s="25"/>
      <c r="B4175" s="3"/>
    </row>
    <row r="4176" spans="1:2" x14ac:dyDescent="0.25">
      <c r="A4176" s="25"/>
      <c r="B4176" s="3"/>
    </row>
    <row r="4177" spans="1:2" x14ac:dyDescent="0.25">
      <c r="A4177" s="25"/>
      <c r="B4177" s="3"/>
    </row>
    <row r="4178" spans="1:2" x14ac:dyDescent="0.25">
      <c r="A4178" s="25"/>
      <c r="B4178" s="3"/>
    </row>
    <row r="4179" spans="1:2" x14ac:dyDescent="0.25">
      <c r="A4179" s="25"/>
      <c r="B4179" s="3"/>
    </row>
    <row r="4180" spans="1:2" x14ac:dyDescent="0.25">
      <c r="A4180" s="25"/>
      <c r="B4180" s="3"/>
    </row>
    <row r="4181" spans="1:2" x14ac:dyDescent="0.25">
      <c r="A4181" s="25"/>
      <c r="B4181" s="3"/>
    </row>
    <row r="4182" spans="1:2" x14ac:dyDescent="0.25">
      <c r="A4182" s="25"/>
      <c r="B4182" s="3"/>
    </row>
    <row r="4183" spans="1:2" x14ac:dyDescent="0.25">
      <c r="A4183" s="25"/>
      <c r="B4183" s="3"/>
    </row>
    <row r="4184" spans="1:2" x14ac:dyDescent="0.25">
      <c r="A4184" s="25"/>
      <c r="B4184" s="3"/>
    </row>
    <row r="4185" spans="1:2" x14ac:dyDescent="0.25">
      <c r="A4185" s="25"/>
      <c r="B4185" s="3"/>
    </row>
    <row r="4186" spans="1:2" x14ac:dyDescent="0.25">
      <c r="A4186" s="25"/>
      <c r="B4186" s="3"/>
    </row>
    <row r="4187" spans="1:2" x14ac:dyDescent="0.25">
      <c r="A4187" s="25"/>
      <c r="B4187" s="3"/>
    </row>
    <row r="4188" spans="1:2" x14ac:dyDescent="0.25">
      <c r="A4188" s="25"/>
      <c r="B4188" s="3"/>
    </row>
    <row r="4189" spans="1:2" x14ac:dyDescent="0.25">
      <c r="A4189" s="25"/>
      <c r="B4189" s="3"/>
    </row>
    <row r="4190" spans="1:2" x14ac:dyDescent="0.25">
      <c r="A4190" s="25"/>
      <c r="B4190" s="3"/>
    </row>
    <row r="4191" spans="1:2" x14ac:dyDescent="0.25">
      <c r="A4191" s="25"/>
      <c r="B4191" s="3"/>
    </row>
    <row r="4192" spans="1:2" x14ac:dyDescent="0.25">
      <c r="A4192" s="25"/>
      <c r="B4192" s="3"/>
    </row>
    <row r="4193" spans="1:2" x14ac:dyDescent="0.25">
      <c r="A4193" s="25"/>
      <c r="B4193" s="3"/>
    </row>
    <row r="4194" spans="1:2" x14ac:dyDescent="0.25">
      <c r="A4194" s="25"/>
      <c r="B4194" s="3"/>
    </row>
    <row r="4195" spans="1:2" x14ac:dyDescent="0.25">
      <c r="A4195" s="25"/>
      <c r="B4195" s="3"/>
    </row>
    <row r="4196" spans="1:2" x14ac:dyDescent="0.25">
      <c r="A4196" s="25"/>
      <c r="B4196" s="3"/>
    </row>
    <row r="4197" spans="1:2" x14ac:dyDescent="0.25">
      <c r="A4197" s="25"/>
      <c r="B4197" s="3"/>
    </row>
    <row r="4198" spans="1:2" x14ac:dyDescent="0.25">
      <c r="A4198" s="25"/>
      <c r="B4198" s="3"/>
    </row>
    <row r="4199" spans="1:2" x14ac:dyDescent="0.25">
      <c r="A4199" s="25"/>
      <c r="B4199" s="3"/>
    </row>
    <row r="4200" spans="1:2" x14ac:dyDescent="0.25">
      <c r="A4200" s="25"/>
      <c r="B4200" s="3"/>
    </row>
    <row r="4201" spans="1:2" x14ac:dyDescent="0.25">
      <c r="A4201" s="25"/>
      <c r="B4201" s="3"/>
    </row>
    <row r="4202" spans="1:2" x14ac:dyDescent="0.25">
      <c r="A4202" s="25"/>
      <c r="B4202" s="3"/>
    </row>
    <row r="4203" spans="1:2" x14ac:dyDescent="0.25">
      <c r="A4203" s="25"/>
      <c r="B4203" s="3"/>
    </row>
    <row r="4204" spans="1:2" x14ac:dyDescent="0.25">
      <c r="A4204" s="25"/>
      <c r="B4204" s="3"/>
    </row>
    <row r="4205" spans="1:2" x14ac:dyDescent="0.25">
      <c r="A4205" s="25"/>
      <c r="B4205" s="3"/>
    </row>
    <row r="4206" spans="1:2" x14ac:dyDescent="0.25">
      <c r="A4206" s="25"/>
      <c r="B4206" s="3"/>
    </row>
    <row r="4207" spans="1:2" x14ac:dyDescent="0.25">
      <c r="A4207" s="25"/>
      <c r="B4207" s="3"/>
    </row>
    <row r="4208" spans="1:2" x14ac:dyDescent="0.25">
      <c r="A4208" s="25"/>
      <c r="B4208" s="3"/>
    </row>
    <row r="4209" spans="1:2" x14ac:dyDescent="0.25">
      <c r="A4209" s="25"/>
      <c r="B4209" s="3"/>
    </row>
    <row r="4210" spans="1:2" x14ac:dyDescent="0.25">
      <c r="A4210" s="25"/>
      <c r="B4210" s="3"/>
    </row>
    <row r="4211" spans="1:2" x14ac:dyDescent="0.25">
      <c r="A4211" s="25"/>
      <c r="B4211" s="3"/>
    </row>
    <row r="4212" spans="1:2" x14ac:dyDescent="0.25">
      <c r="A4212" s="25"/>
      <c r="B4212" s="3"/>
    </row>
    <row r="4213" spans="1:2" x14ac:dyDescent="0.25">
      <c r="A4213" s="25"/>
      <c r="B4213" s="3"/>
    </row>
    <row r="4214" spans="1:2" x14ac:dyDescent="0.25">
      <c r="A4214" s="25"/>
      <c r="B4214" s="3"/>
    </row>
    <row r="4215" spans="1:2" x14ac:dyDescent="0.25">
      <c r="A4215" s="25"/>
      <c r="B4215" s="3"/>
    </row>
    <row r="4216" spans="1:2" x14ac:dyDescent="0.25">
      <c r="A4216" s="25"/>
      <c r="B4216" s="3"/>
    </row>
    <row r="4217" spans="1:2" x14ac:dyDescent="0.25">
      <c r="A4217" s="25"/>
      <c r="B4217" s="3"/>
    </row>
    <row r="4218" spans="1:2" x14ac:dyDescent="0.25">
      <c r="A4218" s="25"/>
      <c r="B4218" s="3"/>
    </row>
    <row r="4219" spans="1:2" x14ac:dyDescent="0.25">
      <c r="A4219" s="25"/>
      <c r="B4219" s="3"/>
    </row>
    <row r="4220" spans="1:2" x14ac:dyDescent="0.25">
      <c r="A4220" s="25"/>
      <c r="B4220" s="3"/>
    </row>
    <row r="4221" spans="1:2" x14ac:dyDescent="0.25">
      <c r="A4221" s="25"/>
      <c r="B4221" s="3"/>
    </row>
    <row r="4222" spans="1:2" x14ac:dyDescent="0.25">
      <c r="A4222" s="25"/>
      <c r="B4222" s="3"/>
    </row>
    <row r="4223" spans="1:2" x14ac:dyDescent="0.25">
      <c r="A4223" s="25"/>
      <c r="B4223" s="3"/>
    </row>
    <row r="4224" spans="1:2" x14ac:dyDescent="0.25">
      <c r="A4224" s="25"/>
      <c r="B4224" s="3"/>
    </row>
    <row r="4225" spans="1:2" x14ac:dyDescent="0.25">
      <c r="A4225" s="25"/>
      <c r="B4225" s="3"/>
    </row>
    <row r="4226" spans="1:2" x14ac:dyDescent="0.25">
      <c r="A4226" s="25"/>
      <c r="B4226" s="3"/>
    </row>
    <row r="4227" spans="1:2" x14ac:dyDescent="0.25">
      <c r="A4227" s="25"/>
      <c r="B4227" s="3"/>
    </row>
    <row r="4228" spans="1:2" x14ac:dyDescent="0.25">
      <c r="A4228" s="25"/>
      <c r="B4228" s="3"/>
    </row>
    <row r="4229" spans="1:2" x14ac:dyDescent="0.25">
      <c r="A4229" s="25"/>
      <c r="B4229" s="3"/>
    </row>
    <row r="4230" spans="1:2" x14ac:dyDescent="0.25">
      <c r="A4230" s="25"/>
      <c r="B4230" s="3"/>
    </row>
    <row r="4231" spans="1:2" x14ac:dyDescent="0.25">
      <c r="A4231" s="25"/>
      <c r="B4231" s="3"/>
    </row>
    <row r="4232" spans="1:2" x14ac:dyDescent="0.25">
      <c r="A4232" s="25"/>
      <c r="B4232" s="3"/>
    </row>
    <row r="4233" spans="1:2" x14ac:dyDescent="0.25">
      <c r="A4233" s="25"/>
      <c r="B4233" s="3"/>
    </row>
    <row r="4234" spans="1:2" x14ac:dyDescent="0.25">
      <c r="A4234" s="25"/>
      <c r="B4234" s="3"/>
    </row>
    <row r="4235" spans="1:2" x14ac:dyDescent="0.25">
      <c r="A4235" s="25"/>
      <c r="B4235" s="3"/>
    </row>
    <row r="4236" spans="1:2" x14ac:dyDescent="0.25">
      <c r="A4236" s="25"/>
      <c r="B4236" s="3"/>
    </row>
    <row r="4237" spans="1:2" x14ac:dyDescent="0.25">
      <c r="A4237" s="25"/>
      <c r="B4237" s="3"/>
    </row>
    <row r="4238" spans="1:2" x14ac:dyDescent="0.25">
      <c r="A4238" s="25"/>
      <c r="B4238" s="3"/>
    </row>
    <row r="4239" spans="1:2" x14ac:dyDescent="0.25">
      <c r="A4239" s="25"/>
      <c r="B4239" s="3"/>
    </row>
    <row r="4240" spans="1:2" x14ac:dyDescent="0.25">
      <c r="A4240" s="25"/>
      <c r="B4240" s="3"/>
    </row>
    <row r="4241" spans="1:2" x14ac:dyDescent="0.25">
      <c r="A4241" s="25"/>
      <c r="B4241" s="3"/>
    </row>
    <row r="4242" spans="1:2" x14ac:dyDescent="0.25">
      <c r="A4242" s="25"/>
      <c r="B4242" s="3"/>
    </row>
    <row r="4243" spans="1:2" x14ac:dyDescent="0.25">
      <c r="A4243" s="25"/>
      <c r="B4243" s="3"/>
    </row>
    <row r="4244" spans="1:2" x14ac:dyDescent="0.25">
      <c r="A4244" s="25"/>
      <c r="B4244" s="3"/>
    </row>
    <row r="4245" spans="1:2" x14ac:dyDescent="0.25">
      <c r="A4245" s="25"/>
      <c r="B4245" s="3"/>
    </row>
    <row r="4246" spans="1:2" x14ac:dyDescent="0.25">
      <c r="A4246" s="25"/>
      <c r="B4246" s="3"/>
    </row>
    <row r="4247" spans="1:2" x14ac:dyDescent="0.25">
      <c r="A4247" s="25"/>
      <c r="B4247" s="3"/>
    </row>
    <row r="4248" spans="1:2" x14ac:dyDescent="0.25">
      <c r="A4248" s="25"/>
      <c r="B4248" s="3"/>
    </row>
    <row r="4249" spans="1:2" x14ac:dyDescent="0.25">
      <c r="A4249" s="25"/>
      <c r="B4249" s="3"/>
    </row>
    <row r="4250" spans="1:2" x14ac:dyDescent="0.25">
      <c r="A4250" s="25"/>
      <c r="B4250" s="3"/>
    </row>
    <row r="4251" spans="1:2" x14ac:dyDescent="0.25">
      <c r="A4251" s="25"/>
      <c r="B4251" s="3"/>
    </row>
    <row r="4252" spans="1:2" x14ac:dyDescent="0.25">
      <c r="A4252" s="25"/>
      <c r="B4252" s="3"/>
    </row>
    <row r="4253" spans="1:2" x14ac:dyDescent="0.25">
      <c r="A4253" s="25"/>
      <c r="B4253" s="3"/>
    </row>
    <row r="4254" spans="1:2" x14ac:dyDescent="0.25">
      <c r="A4254" s="25"/>
      <c r="B4254" s="3"/>
    </row>
    <row r="4255" spans="1:2" x14ac:dyDescent="0.25">
      <c r="A4255" s="25"/>
      <c r="B4255" s="3"/>
    </row>
    <row r="4256" spans="1:2" x14ac:dyDescent="0.25">
      <c r="A4256" s="25"/>
      <c r="B4256" s="3"/>
    </row>
    <row r="4257" spans="1:2" x14ac:dyDescent="0.25">
      <c r="A4257" s="25"/>
      <c r="B4257" s="3"/>
    </row>
    <row r="4258" spans="1:2" x14ac:dyDescent="0.25">
      <c r="A4258" s="25"/>
      <c r="B4258" s="3"/>
    </row>
    <row r="4259" spans="1:2" x14ac:dyDescent="0.25">
      <c r="A4259" s="25"/>
      <c r="B4259" s="3"/>
    </row>
    <row r="4260" spans="1:2" x14ac:dyDescent="0.25">
      <c r="A4260" s="25"/>
      <c r="B4260" s="3"/>
    </row>
    <row r="4261" spans="1:2" x14ac:dyDescent="0.25">
      <c r="A4261" s="25"/>
      <c r="B4261" s="3"/>
    </row>
    <row r="4262" spans="1:2" x14ac:dyDescent="0.25">
      <c r="A4262" s="25"/>
      <c r="B4262" s="3"/>
    </row>
    <row r="4263" spans="1:2" x14ac:dyDescent="0.25">
      <c r="A4263" s="25"/>
      <c r="B4263" s="3"/>
    </row>
    <row r="4264" spans="1:2" x14ac:dyDescent="0.25">
      <c r="A4264" s="25"/>
      <c r="B4264" s="3"/>
    </row>
    <row r="4265" spans="1:2" x14ac:dyDescent="0.25">
      <c r="A4265" s="25"/>
      <c r="B4265" s="3"/>
    </row>
    <row r="4266" spans="1:2" x14ac:dyDescent="0.25">
      <c r="A4266" s="25"/>
      <c r="B4266" s="3"/>
    </row>
    <row r="4267" spans="1:2" x14ac:dyDescent="0.25">
      <c r="A4267" s="25"/>
      <c r="B4267" s="3"/>
    </row>
    <row r="4268" spans="1:2" x14ac:dyDescent="0.25">
      <c r="A4268" s="25"/>
      <c r="B4268" s="3"/>
    </row>
    <row r="4269" spans="1:2" x14ac:dyDescent="0.25">
      <c r="A4269" s="25"/>
      <c r="B4269" s="3"/>
    </row>
    <row r="4270" spans="1:2" x14ac:dyDescent="0.25">
      <c r="A4270" s="25"/>
      <c r="B4270" s="3"/>
    </row>
    <row r="4271" spans="1:2" x14ac:dyDescent="0.25">
      <c r="A4271" s="25"/>
      <c r="B4271" s="3"/>
    </row>
    <row r="4272" spans="1:2" x14ac:dyDescent="0.25">
      <c r="A4272" s="25"/>
      <c r="B4272" s="3"/>
    </row>
    <row r="4273" spans="1:2" x14ac:dyDescent="0.25">
      <c r="A4273" s="25"/>
      <c r="B4273" s="3"/>
    </row>
    <row r="4274" spans="1:2" x14ac:dyDescent="0.25">
      <c r="A4274" s="25"/>
      <c r="B4274" s="3"/>
    </row>
    <row r="4275" spans="1:2" x14ac:dyDescent="0.25">
      <c r="A4275" s="25"/>
      <c r="B4275" s="3"/>
    </row>
    <row r="4276" spans="1:2" x14ac:dyDescent="0.25">
      <c r="A4276" s="25"/>
      <c r="B4276" s="3"/>
    </row>
    <row r="4277" spans="1:2" x14ac:dyDescent="0.25">
      <c r="A4277" s="25"/>
      <c r="B4277" s="3"/>
    </row>
    <row r="4278" spans="1:2" x14ac:dyDescent="0.25">
      <c r="A4278" s="25"/>
      <c r="B4278" s="3"/>
    </row>
    <row r="4279" spans="1:2" x14ac:dyDescent="0.25">
      <c r="A4279" s="25"/>
      <c r="B4279" s="3"/>
    </row>
    <row r="4280" spans="1:2" x14ac:dyDescent="0.25">
      <c r="A4280" s="25"/>
      <c r="B4280" s="3"/>
    </row>
    <row r="4281" spans="1:2" x14ac:dyDescent="0.25">
      <c r="A4281" s="25"/>
      <c r="B4281" s="3"/>
    </row>
    <row r="4282" spans="1:2" x14ac:dyDescent="0.25">
      <c r="A4282" s="25"/>
      <c r="B4282" s="3"/>
    </row>
    <row r="4283" spans="1:2" x14ac:dyDescent="0.25">
      <c r="A4283" s="25"/>
      <c r="B4283" s="3"/>
    </row>
    <row r="4284" spans="1:2" x14ac:dyDescent="0.25">
      <c r="A4284" s="25"/>
      <c r="B4284" s="3"/>
    </row>
    <row r="4285" spans="1:2" x14ac:dyDescent="0.25">
      <c r="A4285" s="25"/>
      <c r="B4285" s="3"/>
    </row>
    <row r="4286" spans="1:2" x14ac:dyDescent="0.25">
      <c r="A4286" s="25"/>
      <c r="B4286" s="3"/>
    </row>
    <row r="4287" spans="1:2" x14ac:dyDescent="0.25">
      <c r="A4287" s="25"/>
      <c r="B4287" s="3"/>
    </row>
    <row r="4288" spans="1:2" x14ac:dyDescent="0.25">
      <c r="A4288" s="25"/>
      <c r="B4288" s="3"/>
    </row>
    <row r="4289" spans="1:2" x14ac:dyDescent="0.25">
      <c r="A4289" s="25"/>
      <c r="B4289" s="3"/>
    </row>
    <row r="4290" spans="1:2" x14ac:dyDescent="0.25">
      <c r="A4290" s="25"/>
      <c r="B4290" s="3"/>
    </row>
    <row r="4291" spans="1:2" x14ac:dyDescent="0.25">
      <c r="A4291" s="25"/>
      <c r="B4291" s="3"/>
    </row>
    <row r="4292" spans="1:2" x14ac:dyDescent="0.25">
      <c r="A4292" s="25"/>
      <c r="B4292" s="3"/>
    </row>
    <row r="4293" spans="1:2" x14ac:dyDescent="0.25">
      <c r="A4293" s="25"/>
      <c r="B4293" s="3"/>
    </row>
    <row r="4294" spans="1:2" x14ac:dyDescent="0.25">
      <c r="A4294" s="25"/>
      <c r="B4294" s="3"/>
    </row>
    <row r="4295" spans="1:2" x14ac:dyDescent="0.25">
      <c r="A4295" s="25"/>
      <c r="B4295" s="3"/>
    </row>
    <row r="4296" spans="1:2" x14ac:dyDescent="0.25">
      <c r="A4296" s="25"/>
      <c r="B4296" s="3"/>
    </row>
    <row r="4297" spans="1:2" x14ac:dyDescent="0.25">
      <c r="A4297" s="25"/>
      <c r="B4297" s="3"/>
    </row>
    <row r="4298" spans="1:2" x14ac:dyDescent="0.25">
      <c r="A4298" s="25"/>
      <c r="B4298" s="3"/>
    </row>
    <row r="4299" spans="1:2" x14ac:dyDescent="0.25">
      <c r="A4299" s="25"/>
      <c r="B4299" s="3"/>
    </row>
    <row r="4300" spans="1:2" x14ac:dyDescent="0.25">
      <c r="A4300" s="25"/>
      <c r="B4300" s="3"/>
    </row>
    <row r="4301" spans="1:2" x14ac:dyDescent="0.25">
      <c r="A4301" s="25"/>
      <c r="B4301" s="3"/>
    </row>
    <row r="4302" spans="1:2" x14ac:dyDescent="0.25">
      <c r="A4302" s="25"/>
      <c r="B4302" s="3"/>
    </row>
    <row r="4303" spans="1:2" x14ac:dyDescent="0.25">
      <c r="A4303" s="25"/>
      <c r="B4303" s="3"/>
    </row>
    <row r="4304" spans="1:2" x14ac:dyDescent="0.25">
      <c r="A4304" s="25"/>
      <c r="B4304" s="3"/>
    </row>
    <row r="4305" spans="1:2" x14ac:dyDescent="0.25">
      <c r="A4305" s="25"/>
      <c r="B4305" s="3"/>
    </row>
    <row r="4306" spans="1:2" x14ac:dyDescent="0.25">
      <c r="A4306" s="25"/>
      <c r="B4306" s="3"/>
    </row>
    <row r="4307" spans="1:2" x14ac:dyDescent="0.25">
      <c r="A4307" s="25"/>
      <c r="B4307" s="3"/>
    </row>
    <row r="4308" spans="1:2" x14ac:dyDescent="0.25">
      <c r="A4308" s="25"/>
      <c r="B4308" s="3"/>
    </row>
    <row r="4309" spans="1:2" x14ac:dyDescent="0.25">
      <c r="A4309" s="25"/>
      <c r="B4309" s="3"/>
    </row>
    <row r="4310" spans="1:2" x14ac:dyDescent="0.25">
      <c r="A4310" s="25"/>
      <c r="B4310" s="3"/>
    </row>
    <row r="4311" spans="1:2" x14ac:dyDescent="0.25">
      <c r="A4311" s="25"/>
      <c r="B4311" s="3"/>
    </row>
    <row r="4312" spans="1:2" x14ac:dyDescent="0.25">
      <c r="A4312" s="25"/>
      <c r="B4312" s="3"/>
    </row>
    <row r="4313" spans="1:2" x14ac:dyDescent="0.25">
      <c r="A4313" s="25"/>
      <c r="B4313" s="3"/>
    </row>
    <row r="4314" spans="1:2" x14ac:dyDescent="0.25">
      <c r="A4314" s="25"/>
      <c r="B4314" s="3"/>
    </row>
    <row r="4315" spans="1:2" x14ac:dyDescent="0.25">
      <c r="A4315" s="25"/>
      <c r="B4315" s="3"/>
    </row>
    <row r="4316" spans="1:2" x14ac:dyDescent="0.25">
      <c r="A4316" s="25"/>
      <c r="B4316" s="3"/>
    </row>
    <row r="4317" spans="1:2" x14ac:dyDescent="0.25">
      <c r="A4317" s="25"/>
      <c r="B4317" s="3"/>
    </row>
    <row r="4318" spans="1:2" x14ac:dyDescent="0.25">
      <c r="A4318" s="25"/>
      <c r="B4318" s="3"/>
    </row>
    <row r="4319" spans="1:2" x14ac:dyDescent="0.25">
      <c r="A4319" s="25"/>
      <c r="B4319" s="3"/>
    </row>
    <row r="4320" spans="1:2" x14ac:dyDescent="0.25">
      <c r="A4320" s="25"/>
      <c r="B4320" s="3"/>
    </row>
    <row r="4321" spans="1:2" x14ac:dyDescent="0.25">
      <c r="A4321" s="25"/>
      <c r="B4321" s="3"/>
    </row>
    <row r="4322" spans="1:2" x14ac:dyDescent="0.25">
      <c r="A4322" s="25"/>
      <c r="B4322" s="3"/>
    </row>
    <row r="4323" spans="1:2" x14ac:dyDescent="0.25">
      <c r="A4323" s="25"/>
      <c r="B4323" s="3"/>
    </row>
    <row r="4324" spans="1:2" x14ac:dyDescent="0.25">
      <c r="A4324" s="25"/>
      <c r="B4324" s="3"/>
    </row>
    <row r="4325" spans="1:2" x14ac:dyDescent="0.25">
      <c r="A4325" s="25"/>
      <c r="B4325" s="3"/>
    </row>
    <row r="4326" spans="1:2" x14ac:dyDescent="0.25">
      <c r="A4326" s="25"/>
      <c r="B4326" s="3"/>
    </row>
    <row r="4327" spans="1:2" x14ac:dyDescent="0.25">
      <c r="A4327" s="25"/>
      <c r="B4327" s="3"/>
    </row>
    <row r="4328" spans="1:2" x14ac:dyDescent="0.25">
      <c r="A4328" s="25"/>
      <c r="B4328" s="3"/>
    </row>
    <row r="4329" spans="1:2" x14ac:dyDescent="0.25">
      <c r="A4329" s="25"/>
      <c r="B4329" s="3"/>
    </row>
    <row r="4330" spans="1:2" x14ac:dyDescent="0.25">
      <c r="A4330" s="25"/>
      <c r="B4330" s="3"/>
    </row>
    <row r="4331" spans="1:2" x14ac:dyDescent="0.25">
      <c r="A4331" s="25"/>
      <c r="B4331" s="3"/>
    </row>
    <row r="4332" spans="1:2" x14ac:dyDescent="0.25">
      <c r="A4332" s="25"/>
      <c r="B4332" s="3"/>
    </row>
    <row r="4333" spans="1:2" x14ac:dyDescent="0.25">
      <c r="A4333" s="25"/>
      <c r="B4333" s="3"/>
    </row>
    <row r="4334" spans="1:2" x14ac:dyDescent="0.25">
      <c r="A4334" s="25"/>
      <c r="B4334" s="3"/>
    </row>
    <row r="4335" spans="1:2" x14ac:dyDescent="0.25">
      <c r="A4335" s="25"/>
      <c r="B4335" s="3"/>
    </row>
    <row r="4336" spans="1:2" x14ac:dyDescent="0.25">
      <c r="A4336" s="25"/>
      <c r="B4336" s="3"/>
    </row>
    <row r="4337" spans="1:2" x14ac:dyDescent="0.25">
      <c r="A4337" s="25"/>
      <c r="B4337" s="3"/>
    </row>
    <row r="4338" spans="1:2" x14ac:dyDescent="0.25">
      <c r="A4338" s="25"/>
      <c r="B4338" s="3"/>
    </row>
    <row r="4339" spans="1:2" x14ac:dyDescent="0.25">
      <c r="A4339" s="25"/>
      <c r="B4339" s="3"/>
    </row>
    <row r="4340" spans="1:2" x14ac:dyDescent="0.25">
      <c r="A4340" s="25"/>
      <c r="B4340" s="3"/>
    </row>
    <row r="4341" spans="1:2" x14ac:dyDescent="0.25">
      <c r="A4341" s="25"/>
      <c r="B4341" s="3"/>
    </row>
    <row r="4342" spans="1:2" x14ac:dyDescent="0.25">
      <c r="A4342" s="25"/>
      <c r="B4342" s="3"/>
    </row>
  </sheetData>
  <autoFilter ref="A1:C189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topLeftCell="A142" zoomScale="120" zoomScaleNormal="120" workbookViewId="0">
      <selection activeCell="B148" sqref="B148"/>
    </sheetView>
  </sheetViews>
  <sheetFormatPr defaultRowHeight="15" x14ac:dyDescent="0.25"/>
  <cols>
    <col min="1" max="1" width="7.5703125" style="1" bestFit="1" customWidth="1"/>
    <col min="2" max="2" width="15.28515625" style="1" bestFit="1" customWidth="1"/>
    <col min="3" max="3" width="15.85546875" style="1" bestFit="1" customWidth="1"/>
    <col min="4" max="4" width="19" style="1" bestFit="1" customWidth="1"/>
    <col min="6" max="8" width="9.140625" customWidth="1"/>
    <col min="10" max="10" width="9.7109375" bestFit="1" customWidth="1"/>
    <col min="11" max="11" width="10.28515625" bestFit="1" customWidth="1"/>
    <col min="12" max="13" width="11.28515625" bestFit="1" customWidth="1"/>
  </cols>
  <sheetData>
    <row r="1" spans="1:13" ht="15.75" thickBot="1" x14ac:dyDescent="0.3">
      <c r="A1" s="5" t="s">
        <v>0</v>
      </c>
      <c r="B1" s="6" t="s">
        <v>51</v>
      </c>
      <c r="C1" s="6" t="s">
        <v>52</v>
      </c>
      <c r="D1" s="6" t="s">
        <v>53</v>
      </c>
      <c r="F1" s="6" t="s">
        <v>54</v>
      </c>
      <c r="G1" s="6" t="s">
        <v>55</v>
      </c>
      <c r="H1" s="6" t="s">
        <v>56</v>
      </c>
      <c r="I1" s="6" t="s">
        <v>57</v>
      </c>
      <c r="J1" s="6" t="s">
        <v>58</v>
      </c>
      <c r="M1" s="2">
        <f ca="1">EOMONTH(TODAY(),0)</f>
        <v>54454</v>
      </c>
    </row>
    <row r="2" spans="1:13" ht="16.5" thickTop="1" thickBot="1" x14ac:dyDescent="0.3">
      <c r="A2" s="88" t="s">
        <v>19</v>
      </c>
      <c r="B2" s="89">
        <v>20250531</v>
      </c>
      <c r="C2" s="89" t="s">
        <v>422</v>
      </c>
      <c r="D2" s="89" t="s">
        <v>423</v>
      </c>
      <c r="F2" s="4" t="str">
        <f>LEFT(B2,4)</f>
        <v>2025</v>
      </c>
      <c r="G2" s="7" t="str">
        <f>RIGHT(B2,2)</f>
        <v>31</v>
      </c>
      <c r="H2" s="7" t="str">
        <f>MID(B2,5,2)</f>
        <v>05</v>
      </c>
      <c r="I2" s="8">
        <f>DATE(F2,H2,G2)</f>
        <v>45808</v>
      </c>
      <c r="J2" s="10">
        <f ca="1">I2-$M$1</f>
        <v>-8646</v>
      </c>
      <c r="K2" s="3"/>
      <c r="L2" s="2"/>
    </row>
    <row r="3" spans="1:13" ht="16.5" thickTop="1" thickBot="1" x14ac:dyDescent="0.3">
      <c r="A3" s="91" t="s">
        <v>181</v>
      </c>
      <c r="B3" s="92">
        <v>20130917</v>
      </c>
      <c r="C3" s="92" t="s">
        <v>424</v>
      </c>
      <c r="D3" s="92" t="s">
        <v>423</v>
      </c>
      <c r="F3" s="4" t="str">
        <f t="shared" ref="F3:F66" si="0">LEFT(B3,4)</f>
        <v>2013</v>
      </c>
      <c r="G3" s="4" t="str">
        <f t="shared" ref="G3:G66" si="1">RIGHT(B3,2)</f>
        <v>17</v>
      </c>
      <c r="H3" s="4" t="str">
        <f t="shared" ref="H3:H66" si="2">MID(B3,5,2)</f>
        <v>09</v>
      </c>
      <c r="I3" s="8">
        <f t="shared" ref="I3:I66" si="3">DATE(F3,H3,G3)</f>
        <v>41534</v>
      </c>
      <c r="J3" s="10">
        <f t="shared" ref="J3:J66" ca="1" si="4">I3-$M$1</f>
        <v>-12920</v>
      </c>
      <c r="M3" s="9"/>
    </row>
    <row r="4" spans="1:13" ht="16.5" thickTop="1" thickBot="1" x14ac:dyDescent="0.3">
      <c r="A4" s="88" t="s">
        <v>26</v>
      </c>
      <c r="B4" s="89">
        <v>20191031</v>
      </c>
      <c r="C4" s="89" t="s">
        <v>422</v>
      </c>
      <c r="D4" s="89" t="s">
        <v>423</v>
      </c>
      <c r="F4" s="4" t="str">
        <f t="shared" si="0"/>
        <v>2019</v>
      </c>
      <c r="G4" s="4" t="str">
        <f t="shared" si="1"/>
        <v>31</v>
      </c>
      <c r="H4" s="4" t="str">
        <f t="shared" si="2"/>
        <v>10</v>
      </c>
      <c r="I4" s="8">
        <f t="shared" si="3"/>
        <v>43769</v>
      </c>
      <c r="J4" s="10">
        <f t="shared" ca="1" si="4"/>
        <v>-10685</v>
      </c>
      <c r="L4" s="2"/>
      <c r="M4" s="2"/>
    </row>
    <row r="5" spans="1:13" ht="16.5" thickTop="1" thickBot="1" x14ac:dyDescent="0.3">
      <c r="A5" s="91" t="s">
        <v>27</v>
      </c>
      <c r="B5" s="92">
        <v>20250228</v>
      </c>
      <c r="C5" s="92" t="s">
        <v>425</v>
      </c>
      <c r="D5" s="92" t="s">
        <v>426</v>
      </c>
      <c r="F5" s="4" t="str">
        <f t="shared" si="0"/>
        <v>2025</v>
      </c>
      <c r="G5" s="4" t="str">
        <f t="shared" si="1"/>
        <v>28</v>
      </c>
      <c r="H5" s="4" t="str">
        <f t="shared" si="2"/>
        <v>02</v>
      </c>
      <c r="I5" s="8">
        <f t="shared" si="3"/>
        <v>45716</v>
      </c>
      <c r="J5" s="10">
        <f t="shared" ca="1" si="4"/>
        <v>-8738</v>
      </c>
    </row>
    <row r="6" spans="1:13" ht="16.5" thickTop="1" thickBot="1" x14ac:dyDescent="0.3">
      <c r="A6" s="88" t="s">
        <v>202</v>
      </c>
      <c r="B6" s="89">
        <v>20251015</v>
      </c>
      <c r="C6" s="89" t="s">
        <v>427</v>
      </c>
      <c r="D6" s="89" t="s">
        <v>428</v>
      </c>
      <c r="F6" s="4" t="str">
        <f t="shared" si="0"/>
        <v>2025</v>
      </c>
      <c r="G6" s="4" t="str">
        <f t="shared" si="1"/>
        <v>15</v>
      </c>
      <c r="H6" s="4" t="str">
        <f t="shared" si="2"/>
        <v>10</v>
      </c>
      <c r="I6" s="8">
        <f t="shared" si="3"/>
        <v>45945</v>
      </c>
      <c r="J6" s="10">
        <f t="shared" ca="1" si="4"/>
        <v>-8509</v>
      </c>
    </row>
    <row r="7" spans="1:13" ht="16.5" thickTop="1" thickBot="1" x14ac:dyDescent="0.3">
      <c r="A7" s="91" t="s">
        <v>20</v>
      </c>
      <c r="B7" s="92">
        <v>20250228</v>
      </c>
      <c r="C7" s="92" t="s">
        <v>429</v>
      </c>
      <c r="D7" s="92" t="s">
        <v>430</v>
      </c>
      <c r="F7" s="4" t="str">
        <f t="shared" si="0"/>
        <v>2025</v>
      </c>
      <c r="G7" s="4" t="str">
        <f t="shared" si="1"/>
        <v>28</v>
      </c>
      <c r="H7" s="4" t="str">
        <f t="shared" si="2"/>
        <v>02</v>
      </c>
      <c r="I7" s="8">
        <f t="shared" si="3"/>
        <v>45716</v>
      </c>
      <c r="J7" s="10">
        <f t="shared" ca="1" si="4"/>
        <v>-8738</v>
      </c>
    </row>
    <row r="8" spans="1:13" ht="16.5" thickTop="1" thickBot="1" x14ac:dyDescent="0.3">
      <c r="A8" s="88" t="s">
        <v>211</v>
      </c>
      <c r="B8" s="89">
        <v>20250731</v>
      </c>
      <c r="C8" s="89" t="s">
        <v>429</v>
      </c>
      <c r="D8" s="89" t="s">
        <v>430</v>
      </c>
      <c r="F8" s="4" t="str">
        <f t="shared" si="0"/>
        <v>2025</v>
      </c>
      <c r="G8" s="4" t="str">
        <f t="shared" si="1"/>
        <v>31</v>
      </c>
      <c r="H8" s="4" t="str">
        <f t="shared" si="2"/>
        <v>07</v>
      </c>
      <c r="I8" s="8">
        <f t="shared" si="3"/>
        <v>45869</v>
      </c>
      <c r="J8" s="10">
        <f t="shared" ca="1" si="4"/>
        <v>-8585</v>
      </c>
    </row>
    <row r="9" spans="1:13" ht="16.5" thickTop="1" thickBot="1" x14ac:dyDescent="0.3">
      <c r="A9" s="91" t="s">
        <v>28</v>
      </c>
      <c r="B9" s="92">
        <v>20250531</v>
      </c>
      <c r="C9" s="92" t="s">
        <v>424</v>
      </c>
      <c r="D9" s="92" t="s">
        <v>423</v>
      </c>
      <c r="F9" s="4" t="str">
        <f t="shared" si="0"/>
        <v>2025</v>
      </c>
      <c r="G9" s="4" t="str">
        <f t="shared" si="1"/>
        <v>31</v>
      </c>
      <c r="H9" s="4" t="str">
        <f t="shared" si="2"/>
        <v>05</v>
      </c>
      <c r="I9" s="8">
        <f t="shared" si="3"/>
        <v>45808</v>
      </c>
      <c r="J9" s="10">
        <f t="shared" ca="1" si="4"/>
        <v>-8646</v>
      </c>
    </row>
    <row r="10" spans="1:13" ht="16.5" thickTop="1" thickBot="1" x14ac:dyDescent="0.3">
      <c r="A10" s="88" t="s">
        <v>175</v>
      </c>
      <c r="B10" s="89">
        <v>20251031</v>
      </c>
      <c r="C10" s="89" t="s">
        <v>429</v>
      </c>
      <c r="D10" s="89" t="s">
        <v>430</v>
      </c>
      <c r="F10" s="4" t="str">
        <f t="shared" si="0"/>
        <v>2025</v>
      </c>
      <c r="G10" s="4" t="str">
        <f t="shared" si="1"/>
        <v>31</v>
      </c>
      <c r="H10" s="4" t="str">
        <f t="shared" si="2"/>
        <v>10</v>
      </c>
      <c r="I10" s="8">
        <f t="shared" si="3"/>
        <v>45961</v>
      </c>
      <c r="J10" s="10">
        <f t="shared" ca="1" si="4"/>
        <v>-8493</v>
      </c>
    </row>
    <row r="11" spans="1:13" ht="16.5" thickTop="1" thickBot="1" x14ac:dyDescent="0.3">
      <c r="A11" s="91" t="s">
        <v>343</v>
      </c>
      <c r="B11" s="92">
        <v>20250228</v>
      </c>
      <c r="C11" s="92" t="s">
        <v>429</v>
      </c>
      <c r="D11" s="92" t="s">
        <v>430</v>
      </c>
      <c r="F11" s="4" t="str">
        <f t="shared" si="0"/>
        <v>2025</v>
      </c>
      <c r="G11" s="4" t="str">
        <f t="shared" si="1"/>
        <v>28</v>
      </c>
      <c r="H11" s="4" t="str">
        <f t="shared" si="2"/>
        <v>02</v>
      </c>
      <c r="I11" s="8">
        <f t="shared" si="3"/>
        <v>45716</v>
      </c>
      <c r="J11" s="10">
        <f t="shared" ca="1" si="4"/>
        <v>-8738</v>
      </c>
    </row>
    <row r="12" spans="1:13" ht="16.5" thickTop="1" thickBot="1" x14ac:dyDescent="0.3">
      <c r="A12" s="88" t="s">
        <v>191</v>
      </c>
      <c r="B12" s="89">
        <v>20130401</v>
      </c>
      <c r="C12" s="89" t="s">
        <v>429</v>
      </c>
      <c r="D12" s="89" t="s">
        <v>430</v>
      </c>
      <c r="F12" s="4" t="str">
        <f t="shared" si="0"/>
        <v>2013</v>
      </c>
      <c r="G12" s="4" t="str">
        <f t="shared" si="1"/>
        <v>01</v>
      </c>
      <c r="H12" s="4" t="str">
        <f t="shared" si="2"/>
        <v>04</v>
      </c>
      <c r="I12" s="8">
        <f t="shared" si="3"/>
        <v>41365</v>
      </c>
      <c r="J12" s="10">
        <f t="shared" ca="1" si="4"/>
        <v>-13089</v>
      </c>
    </row>
    <row r="13" spans="1:13" ht="16.5" thickTop="1" thickBot="1" x14ac:dyDescent="0.3">
      <c r="A13" s="91" t="s">
        <v>178</v>
      </c>
      <c r="B13" s="92">
        <v>20250131</v>
      </c>
      <c r="C13" s="92" t="s">
        <v>422</v>
      </c>
      <c r="D13" s="92" t="s">
        <v>423</v>
      </c>
      <c r="F13" s="4" t="str">
        <f t="shared" si="0"/>
        <v>2025</v>
      </c>
      <c r="G13" s="4" t="str">
        <f t="shared" si="1"/>
        <v>31</v>
      </c>
      <c r="H13" s="4" t="str">
        <f t="shared" si="2"/>
        <v>01</v>
      </c>
      <c r="I13" s="8">
        <f t="shared" si="3"/>
        <v>45688</v>
      </c>
      <c r="J13" s="10">
        <f t="shared" ca="1" si="4"/>
        <v>-8766</v>
      </c>
    </row>
    <row r="14" spans="1:13" ht="16.5" thickTop="1" thickBot="1" x14ac:dyDescent="0.3">
      <c r="A14" s="88" t="s">
        <v>33</v>
      </c>
      <c r="B14" s="89">
        <v>20250531</v>
      </c>
      <c r="C14" s="89" t="s">
        <v>424</v>
      </c>
      <c r="D14" s="89" t="s">
        <v>423</v>
      </c>
      <c r="F14" s="4" t="str">
        <f t="shared" si="0"/>
        <v>2025</v>
      </c>
      <c r="G14" s="4" t="str">
        <f t="shared" si="1"/>
        <v>31</v>
      </c>
      <c r="H14" s="4" t="str">
        <f t="shared" si="2"/>
        <v>05</v>
      </c>
      <c r="I14" s="8">
        <f t="shared" si="3"/>
        <v>45808</v>
      </c>
      <c r="J14" s="10">
        <f t="shared" ca="1" si="4"/>
        <v>-8646</v>
      </c>
    </row>
    <row r="15" spans="1:13" ht="16.5" thickTop="1" thickBot="1" x14ac:dyDescent="0.3">
      <c r="A15" s="91" t="s">
        <v>217</v>
      </c>
      <c r="B15" s="92">
        <v>20120928</v>
      </c>
      <c r="C15" s="92" t="s">
        <v>424</v>
      </c>
      <c r="D15" s="92" t="s">
        <v>423</v>
      </c>
      <c r="F15" s="4" t="str">
        <f t="shared" si="0"/>
        <v>2012</v>
      </c>
      <c r="G15" s="4" t="str">
        <f t="shared" si="1"/>
        <v>28</v>
      </c>
      <c r="H15" s="4" t="str">
        <f t="shared" si="2"/>
        <v>09</v>
      </c>
      <c r="I15" s="8">
        <f t="shared" si="3"/>
        <v>41180</v>
      </c>
      <c r="J15" s="10">
        <f t="shared" ca="1" si="4"/>
        <v>-13274</v>
      </c>
    </row>
    <row r="16" spans="1:13" ht="16.5" thickTop="1" thickBot="1" x14ac:dyDescent="0.3">
      <c r="A16" s="88" t="s">
        <v>35</v>
      </c>
      <c r="B16" s="89">
        <v>20141231</v>
      </c>
      <c r="C16" s="89" t="s">
        <v>431</v>
      </c>
      <c r="D16" s="89" t="s">
        <v>428</v>
      </c>
      <c r="F16" s="4" t="str">
        <f t="shared" si="0"/>
        <v>2014</v>
      </c>
      <c r="G16" s="4" t="str">
        <f t="shared" si="1"/>
        <v>31</v>
      </c>
      <c r="H16" s="4" t="str">
        <f t="shared" si="2"/>
        <v>12</v>
      </c>
      <c r="I16" s="8">
        <f t="shared" si="3"/>
        <v>42004</v>
      </c>
      <c r="J16" s="10">
        <f t="shared" ca="1" si="4"/>
        <v>-12450</v>
      </c>
    </row>
    <row r="17" spans="1:10" ht="16.5" thickTop="1" thickBot="1" x14ac:dyDescent="0.3">
      <c r="A17" s="91" t="s">
        <v>201</v>
      </c>
      <c r="B17" s="92">
        <v>20250228</v>
      </c>
      <c r="C17" s="92" t="s">
        <v>425</v>
      </c>
      <c r="D17" s="92" t="s">
        <v>426</v>
      </c>
      <c r="F17" s="4" t="str">
        <f t="shared" si="0"/>
        <v>2025</v>
      </c>
      <c r="G17" s="4" t="str">
        <f t="shared" si="1"/>
        <v>28</v>
      </c>
      <c r="H17" s="4" t="str">
        <f t="shared" si="2"/>
        <v>02</v>
      </c>
      <c r="I17" s="8">
        <f t="shared" si="3"/>
        <v>45716</v>
      </c>
      <c r="J17" s="10">
        <f t="shared" ca="1" si="4"/>
        <v>-8738</v>
      </c>
    </row>
    <row r="18" spans="1:10" ht="16.5" thickTop="1" thickBot="1" x14ac:dyDescent="0.3">
      <c r="A18" s="88" t="s">
        <v>218</v>
      </c>
      <c r="B18" s="89">
        <v>20250531</v>
      </c>
      <c r="C18" s="89" t="s">
        <v>429</v>
      </c>
      <c r="D18" s="89" t="s">
        <v>430</v>
      </c>
      <c r="F18" s="4" t="str">
        <f t="shared" si="0"/>
        <v>2025</v>
      </c>
      <c r="G18" s="4" t="str">
        <f t="shared" si="1"/>
        <v>31</v>
      </c>
      <c r="H18" s="4" t="str">
        <f t="shared" si="2"/>
        <v>05</v>
      </c>
      <c r="I18" s="8">
        <f t="shared" si="3"/>
        <v>45808</v>
      </c>
      <c r="J18" s="10">
        <f t="shared" ca="1" si="4"/>
        <v>-8646</v>
      </c>
    </row>
    <row r="19" spans="1:10" ht="16.5" thickTop="1" thickBot="1" x14ac:dyDescent="0.3">
      <c r="A19" s="91" t="s">
        <v>354</v>
      </c>
      <c r="B19" s="92">
        <v>20250228</v>
      </c>
      <c r="C19" s="92" t="s">
        <v>431</v>
      </c>
      <c r="D19" s="92" t="s">
        <v>428</v>
      </c>
      <c r="F19" s="4" t="str">
        <f t="shared" si="0"/>
        <v>2025</v>
      </c>
      <c r="G19" s="4" t="str">
        <f t="shared" si="1"/>
        <v>28</v>
      </c>
      <c r="H19" s="4" t="str">
        <f t="shared" si="2"/>
        <v>02</v>
      </c>
      <c r="I19" s="8">
        <f t="shared" si="3"/>
        <v>45716</v>
      </c>
      <c r="J19" s="10">
        <f t="shared" ca="1" si="4"/>
        <v>-8738</v>
      </c>
    </row>
    <row r="20" spans="1:10" ht="16.5" thickTop="1" thickBot="1" x14ac:dyDescent="0.3">
      <c r="A20" s="88" t="s">
        <v>192</v>
      </c>
      <c r="B20" s="89">
        <v>20250228</v>
      </c>
      <c r="C20" s="89" t="s">
        <v>429</v>
      </c>
      <c r="D20" s="89" t="s">
        <v>430</v>
      </c>
      <c r="F20" s="4" t="str">
        <f t="shared" si="0"/>
        <v>2025</v>
      </c>
      <c r="G20" s="4" t="str">
        <f t="shared" si="1"/>
        <v>28</v>
      </c>
      <c r="H20" s="4" t="str">
        <f t="shared" si="2"/>
        <v>02</v>
      </c>
      <c r="I20" s="8">
        <f t="shared" si="3"/>
        <v>45716</v>
      </c>
      <c r="J20" s="10">
        <f t="shared" ca="1" si="4"/>
        <v>-8738</v>
      </c>
    </row>
    <row r="21" spans="1:10" ht="16.5" thickTop="1" thickBot="1" x14ac:dyDescent="0.3">
      <c r="A21" s="91" t="s">
        <v>176</v>
      </c>
      <c r="B21" s="92">
        <v>20260131</v>
      </c>
      <c r="C21" s="92" t="s">
        <v>422</v>
      </c>
      <c r="D21" s="92" t="s">
        <v>423</v>
      </c>
      <c r="F21" s="4" t="str">
        <f t="shared" si="0"/>
        <v>2026</v>
      </c>
      <c r="G21" s="4" t="str">
        <f t="shared" si="1"/>
        <v>31</v>
      </c>
      <c r="H21" s="4" t="str">
        <f t="shared" si="2"/>
        <v>01</v>
      </c>
      <c r="I21" s="8">
        <f t="shared" si="3"/>
        <v>46053</v>
      </c>
      <c r="J21" s="10">
        <f t="shared" ca="1" si="4"/>
        <v>-8401</v>
      </c>
    </row>
    <row r="22" spans="1:10" ht="16.5" thickTop="1" thickBot="1" x14ac:dyDescent="0.3">
      <c r="A22" s="88" t="s">
        <v>37</v>
      </c>
      <c r="B22" s="89">
        <v>20250731</v>
      </c>
      <c r="C22" s="89" t="s">
        <v>429</v>
      </c>
      <c r="D22" s="89" t="s">
        <v>430</v>
      </c>
      <c r="F22" s="4" t="str">
        <f t="shared" si="0"/>
        <v>2025</v>
      </c>
      <c r="G22" s="4" t="str">
        <f t="shared" si="1"/>
        <v>31</v>
      </c>
      <c r="H22" s="4" t="str">
        <f t="shared" si="2"/>
        <v>07</v>
      </c>
      <c r="I22" s="8">
        <f t="shared" si="3"/>
        <v>45869</v>
      </c>
      <c r="J22" s="10">
        <f t="shared" ca="1" si="4"/>
        <v>-8585</v>
      </c>
    </row>
    <row r="23" spans="1:10" ht="16.5" thickTop="1" thickBot="1" x14ac:dyDescent="0.3">
      <c r="A23" s="91" t="s">
        <v>237</v>
      </c>
      <c r="B23" s="92">
        <v>20250228</v>
      </c>
      <c r="C23" s="92" t="s">
        <v>432</v>
      </c>
      <c r="D23" s="92" t="s">
        <v>423</v>
      </c>
      <c r="F23" s="4" t="str">
        <f t="shared" si="0"/>
        <v>2025</v>
      </c>
      <c r="G23" s="4" t="str">
        <f t="shared" si="1"/>
        <v>28</v>
      </c>
      <c r="H23" s="4" t="str">
        <f t="shared" si="2"/>
        <v>02</v>
      </c>
      <c r="I23" s="8">
        <f t="shared" si="3"/>
        <v>45716</v>
      </c>
      <c r="J23" s="10">
        <f t="shared" ca="1" si="4"/>
        <v>-8738</v>
      </c>
    </row>
    <row r="24" spans="1:10" ht="16.5" thickTop="1" thickBot="1" x14ac:dyDescent="0.3">
      <c r="A24" s="88" t="s">
        <v>186</v>
      </c>
      <c r="B24" s="89">
        <v>20150527</v>
      </c>
      <c r="C24" s="89" t="s">
        <v>425</v>
      </c>
      <c r="D24" s="89" t="s">
        <v>426</v>
      </c>
      <c r="F24" s="4" t="str">
        <f t="shared" si="0"/>
        <v>2015</v>
      </c>
      <c r="G24" s="4" t="str">
        <f t="shared" si="1"/>
        <v>27</v>
      </c>
      <c r="H24" s="4" t="str">
        <f t="shared" si="2"/>
        <v>05</v>
      </c>
      <c r="I24" s="8">
        <f t="shared" si="3"/>
        <v>42151</v>
      </c>
      <c r="J24" s="10">
        <f t="shared" ca="1" si="4"/>
        <v>-12303</v>
      </c>
    </row>
    <row r="25" spans="1:10" ht="16.5" thickTop="1" thickBot="1" x14ac:dyDescent="0.3">
      <c r="A25" s="91" t="s">
        <v>363</v>
      </c>
      <c r="B25" s="92">
        <v>20250228</v>
      </c>
      <c r="C25" s="92" t="s">
        <v>427</v>
      </c>
      <c r="D25" s="92" t="s">
        <v>428</v>
      </c>
      <c r="F25" s="4" t="str">
        <f t="shared" si="0"/>
        <v>2025</v>
      </c>
      <c r="G25" s="4" t="str">
        <f t="shared" si="1"/>
        <v>28</v>
      </c>
      <c r="H25" s="4" t="str">
        <f t="shared" si="2"/>
        <v>02</v>
      </c>
      <c r="I25" s="8">
        <f t="shared" si="3"/>
        <v>45716</v>
      </c>
      <c r="J25" s="10">
        <f t="shared" ca="1" si="4"/>
        <v>-8738</v>
      </c>
    </row>
    <row r="26" spans="1:10" ht="16.5" thickTop="1" thickBot="1" x14ac:dyDescent="0.3">
      <c r="A26" s="88" t="s">
        <v>36</v>
      </c>
      <c r="B26" s="89">
        <v>20260131</v>
      </c>
      <c r="C26" s="89" t="s">
        <v>422</v>
      </c>
      <c r="D26" s="89" t="s">
        <v>423</v>
      </c>
      <c r="F26" s="4" t="str">
        <f t="shared" si="0"/>
        <v>2026</v>
      </c>
      <c r="G26" s="4" t="str">
        <f t="shared" si="1"/>
        <v>31</v>
      </c>
      <c r="H26" s="4" t="str">
        <f t="shared" si="2"/>
        <v>01</v>
      </c>
      <c r="I26" s="8">
        <f t="shared" si="3"/>
        <v>46053</v>
      </c>
      <c r="J26" s="10">
        <f t="shared" ca="1" si="4"/>
        <v>-8401</v>
      </c>
    </row>
    <row r="27" spans="1:10" ht="16.5" thickTop="1" thickBot="1" x14ac:dyDescent="0.3">
      <c r="A27" s="91" t="s">
        <v>39</v>
      </c>
      <c r="B27" s="92">
        <v>20260131</v>
      </c>
      <c r="C27" s="92" t="s">
        <v>422</v>
      </c>
      <c r="D27" s="92" t="s">
        <v>423</v>
      </c>
      <c r="F27" s="4" t="str">
        <f t="shared" si="0"/>
        <v>2026</v>
      </c>
      <c r="G27" s="4" t="str">
        <f t="shared" si="1"/>
        <v>31</v>
      </c>
      <c r="H27" s="4" t="str">
        <f t="shared" si="2"/>
        <v>01</v>
      </c>
      <c r="I27" s="8">
        <f t="shared" si="3"/>
        <v>46053</v>
      </c>
      <c r="J27" s="10">
        <f t="shared" ca="1" si="4"/>
        <v>-8401</v>
      </c>
    </row>
    <row r="28" spans="1:10" ht="16.5" thickTop="1" thickBot="1" x14ac:dyDescent="0.3">
      <c r="A28" s="88" t="s">
        <v>251</v>
      </c>
      <c r="B28" s="89">
        <v>20251031</v>
      </c>
      <c r="C28" s="89" t="s">
        <v>422</v>
      </c>
      <c r="D28" s="89" t="s">
        <v>423</v>
      </c>
      <c r="F28" s="4" t="str">
        <f t="shared" si="0"/>
        <v>2025</v>
      </c>
      <c r="G28" s="4" t="str">
        <f t="shared" si="1"/>
        <v>31</v>
      </c>
      <c r="H28" s="4" t="str">
        <f t="shared" si="2"/>
        <v>10</v>
      </c>
      <c r="I28" s="8">
        <f t="shared" si="3"/>
        <v>45961</v>
      </c>
      <c r="J28" s="10">
        <f t="shared" ca="1" si="4"/>
        <v>-8493</v>
      </c>
    </row>
    <row r="29" spans="1:10" ht="16.5" thickTop="1" thickBot="1" x14ac:dyDescent="0.3">
      <c r="A29" s="91" t="s">
        <v>365</v>
      </c>
      <c r="B29" s="92">
        <v>20250630</v>
      </c>
      <c r="C29" s="92" t="s">
        <v>432</v>
      </c>
      <c r="D29" s="92" t="s">
        <v>423</v>
      </c>
      <c r="F29" s="4" t="str">
        <f t="shared" si="0"/>
        <v>2025</v>
      </c>
      <c r="G29" s="4" t="str">
        <f t="shared" si="1"/>
        <v>30</v>
      </c>
      <c r="H29" s="4" t="str">
        <f t="shared" si="2"/>
        <v>06</v>
      </c>
      <c r="I29" s="8">
        <f t="shared" si="3"/>
        <v>45838</v>
      </c>
      <c r="J29" s="10">
        <f t="shared" ca="1" si="4"/>
        <v>-8616</v>
      </c>
    </row>
    <row r="30" spans="1:10" ht="16.5" thickTop="1" thickBot="1" x14ac:dyDescent="0.3">
      <c r="A30" s="88" t="s">
        <v>366</v>
      </c>
      <c r="B30" s="89">
        <v>20250228</v>
      </c>
      <c r="C30" s="89" t="s">
        <v>427</v>
      </c>
      <c r="D30" s="89" t="s">
        <v>428</v>
      </c>
      <c r="F30" s="4" t="str">
        <f t="shared" si="0"/>
        <v>2025</v>
      </c>
      <c r="G30" s="4" t="str">
        <f t="shared" si="1"/>
        <v>28</v>
      </c>
      <c r="H30" s="4" t="str">
        <f t="shared" si="2"/>
        <v>02</v>
      </c>
      <c r="I30" s="8">
        <f t="shared" si="3"/>
        <v>45716</v>
      </c>
      <c r="J30" s="10">
        <f t="shared" ca="1" si="4"/>
        <v>-8738</v>
      </c>
    </row>
    <row r="31" spans="1:10" ht="16.5" thickTop="1" thickBot="1" x14ac:dyDescent="0.3">
      <c r="A31" s="91" t="s">
        <v>253</v>
      </c>
      <c r="B31" s="92">
        <v>20250401</v>
      </c>
      <c r="C31" s="92" t="s">
        <v>432</v>
      </c>
      <c r="D31" s="92" t="s">
        <v>423</v>
      </c>
      <c r="F31" s="4" t="str">
        <f t="shared" si="0"/>
        <v>2025</v>
      </c>
      <c r="G31" s="4" t="str">
        <f t="shared" si="1"/>
        <v>01</v>
      </c>
      <c r="H31" s="4" t="str">
        <f t="shared" si="2"/>
        <v>04</v>
      </c>
      <c r="I31" s="8">
        <f t="shared" si="3"/>
        <v>45748</v>
      </c>
      <c r="J31" s="10">
        <f t="shared" ca="1" si="4"/>
        <v>-8706</v>
      </c>
    </row>
    <row r="32" spans="1:10" ht="16.5" thickTop="1" thickBot="1" x14ac:dyDescent="0.3">
      <c r="A32" s="88" t="s">
        <v>254</v>
      </c>
      <c r="B32" s="89">
        <v>20250228</v>
      </c>
      <c r="C32" s="89" t="s">
        <v>432</v>
      </c>
      <c r="D32" s="89" t="s">
        <v>423</v>
      </c>
      <c r="F32" s="4" t="str">
        <f t="shared" si="0"/>
        <v>2025</v>
      </c>
      <c r="G32" s="4" t="str">
        <f t="shared" si="1"/>
        <v>28</v>
      </c>
      <c r="H32" s="4" t="str">
        <f t="shared" si="2"/>
        <v>02</v>
      </c>
      <c r="I32" s="8">
        <f t="shared" si="3"/>
        <v>45716</v>
      </c>
      <c r="J32" s="10">
        <f t="shared" ca="1" si="4"/>
        <v>-8738</v>
      </c>
    </row>
    <row r="33" spans="1:10" ht="16.5" thickTop="1" thickBot="1" x14ac:dyDescent="0.3">
      <c r="A33" s="91" t="s">
        <v>207</v>
      </c>
      <c r="B33" s="92">
        <v>20250930</v>
      </c>
      <c r="C33" s="92" t="s">
        <v>431</v>
      </c>
      <c r="D33" s="92" t="s">
        <v>428</v>
      </c>
      <c r="F33" s="4" t="str">
        <f t="shared" si="0"/>
        <v>2025</v>
      </c>
      <c r="G33" s="4" t="str">
        <f t="shared" si="1"/>
        <v>30</v>
      </c>
      <c r="H33" s="4" t="str">
        <f t="shared" si="2"/>
        <v>09</v>
      </c>
      <c r="I33" s="8">
        <f t="shared" si="3"/>
        <v>45930</v>
      </c>
      <c r="J33" s="10">
        <f t="shared" ca="1" si="4"/>
        <v>-8524</v>
      </c>
    </row>
    <row r="34" spans="1:10" ht="16.5" thickTop="1" thickBot="1" x14ac:dyDescent="0.3">
      <c r="A34" s="88" t="s">
        <v>43</v>
      </c>
      <c r="B34" s="89">
        <v>20250930</v>
      </c>
      <c r="C34" s="89" t="s">
        <v>425</v>
      </c>
      <c r="D34" s="89" t="s">
        <v>426</v>
      </c>
      <c r="F34" s="4" t="str">
        <f t="shared" si="0"/>
        <v>2025</v>
      </c>
      <c r="G34" s="4" t="str">
        <f t="shared" si="1"/>
        <v>30</v>
      </c>
      <c r="H34" s="4" t="str">
        <f t="shared" si="2"/>
        <v>09</v>
      </c>
      <c r="I34" s="8">
        <f t="shared" si="3"/>
        <v>45930</v>
      </c>
      <c r="J34" s="10">
        <f t="shared" ca="1" si="4"/>
        <v>-8524</v>
      </c>
    </row>
    <row r="35" spans="1:10" ht="16.5" thickTop="1" thickBot="1" x14ac:dyDescent="0.3">
      <c r="A35" s="91" t="s">
        <v>44</v>
      </c>
      <c r="B35" s="92">
        <v>20250731</v>
      </c>
      <c r="C35" s="92" t="s">
        <v>422</v>
      </c>
      <c r="D35" s="92" t="s">
        <v>423</v>
      </c>
      <c r="F35" s="4" t="str">
        <f t="shared" si="0"/>
        <v>2025</v>
      </c>
      <c r="G35" s="4" t="str">
        <f t="shared" si="1"/>
        <v>31</v>
      </c>
      <c r="H35" s="4" t="str">
        <f t="shared" si="2"/>
        <v>07</v>
      </c>
      <c r="I35" s="8">
        <f t="shared" si="3"/>
        <v>45869</v>
      </c>
      <c r="J35" s="10">
        <f t="shared" ca="1" si="4"/>
        <v>-8585</v>
      </c>
    </row>
    <row r="36" spans="1:10" ht="16.5" thickTop="1" thickBot="1" x14ac:dyDescent="0.3">
      <c r="A36" s="88" t="s">
        <v>213</v>
      </c>
      <c r="B36" s="89">
        <v>20120428</v>
      </c>
      <c r="C36" s="89" t="s">
        <v>429</v>
      </c>
      <c r="D36" s="89" t="s">
        <v>430</v>
      </c>
      <c r="F36" s="4" t="str">
        <f t="shared" si="0"/>
        <v>2012</v>
      </c>
      <c r="G36" s="4" t="str">
        <f t="shared" si="1"/>
        <v>28</v>
      </c>
      <c r="H36" s="4" t="str">
        <f t="shared" si="2"/>
        <v>04</v>
      </c>
      <c r="I36" s="8">
        <f t="shared" si="3"/>
        <v>41027</v>
      </c>
      <c r="J36" s="10">
        <f t="shared" ca="1" si="4"/>
        <v>-13427</v>
      </c>
    </row>
    <row r="37" spans="1:10" ht="16.5" thickTop="1" thickBot="1" x14ac:dyDescent="0.3">
      <c r="A37" s="91" t="s">
        <v>210</v>
      </c>
      <c r="B37" s="92">
        <v>20250228</v>
      </c>
      <c r="C37" s="92" t="s">
        <v>432</v>
      </c>
      <c r="D37" s="92" t="s">
        <v>423</v>
      </c>
      <c r="F37" s="4" t="str">
        <f t="shared" si="0"/>
        <v>2025</v>
      </c>
      <c r="G37" s="4" t="str">
        <f t="shared" si="1"/>
        <v>28</v>
      </c>
      <c r="H37" s="4" t="str">
        <f t="shared" si="2"/>
        <v>02</v>
      </c>
      <c r="I37" s="8">
        <f t="shared" si="3"/>
        <v>45716</v>
      </c>
      <c r="J37" s="10">
        <f t="shared" ca="1" si="4"/>
        <v>-8738</v>
      </c>
    </row>
    <row r="38" spans="1:10" ht="16.5" thickTop="1" thickBot="1" x14ac:dyDescent="0.3">
      <c r="A38" s="88" t="s">
        <v>345</v>
      </c>
      <c r="B38" s="89">
        <v>20250331</v>
      </c>
      <c r="C38" s="89" t="s">
        <v>429</v>
      </c>
      <c r="D38" s="89" t="s">
        <v>430</v>
      </c>
      <c r="F38" s="4" t="str">
        <f t="shared" si="0"/>
        <v>2025</v>
      </c>
      <c r="G38" s="4" t="str">
        <f t="shared" si="1"/>
        <v>31</v>
      </c>
      <c r="H38" s="4" t="str">
        <f t="shared" si="2"/>
        <v>03</v>
      </c>
      <c r="I38" s="8">
        <f t="shared" si="3"/>
        <v>45747</v>
      </c>
      <c r="J38" s="10">
        <f t="shared" ca="1" si="4"/>
        <v>-8707</v>
      </c>
    </row>
    <row r="39" spans="1:10" ht="16.5" thickTop="1" thickBot="1" x14ac:dyDescent="0.3">
      <c r="A39" s="91" t="s">
        <v>261</v>
      </c>
      <c r="B39" s="92">
        <v>20150522</v>
      </c>
      <c r="C39" s="92" t="s">
        <v>425</v>
      </c>
      <c r="D39" s="92" t="s">
        <v>426</v>
      </c>
      <c r="F39" s="4" t="str">
        <f t="shared" si="0"/>
        <v>2015</v>
      </c>
      <c r="G39" s="4" t="str">
        <f t="shared" si="1"/>
        <v>22</v>
      </c>
      <c r="H39" s="4" t="str">
        <f t="shared" si="2"/>
        <v>05</v>
      </c>
      <c r="I39" s="8">
        <f t="shared" si="3"/>
        <v>42146</v>
      </c>
      <c r="J39" s="10">
        <f t="shared" ca="1" si="4"/>
        <v>-12308</v>
      </c>
    </row>
    <row r="40" spans="1:10" ht="16.5" thickTop="1" thickBot="1" x14ac:dyDescent="0.3">
      <c r="A40" s="88" t="s">
        <v>252</v>
      </c>
      <c r="B40" s="89">
        <v>20250730</v>
      </c>
      <c r="C40" s="89" t="s">
        <v>432</v>
      </c>
      <c r="D40" s="89" t="s">
        <v>423</v>
      </c>
      <c r="F40" s="4" t="str">
        <f t="shared" si="0"/>
        <v>2025</v>
      </c>
      <c r="G40" s="4" t="str">
        <f t="shared" si="1"/>
        <v>30</v>
      </c>
      <c r="H40" s="4" t="str">
        <f t="shared" si="2"/>
        <v>07</v>
      </c>
      <c r="I40" s="8">
        <f t="shared" si="3"/>
        <v>45868</v>
      </c>
      <c r="J40" s="10">
        <f t="shared" ca="1" si="4"/>
        <v>-8586</v>
      </c>
    </row>
    <row r="41" spans="1:10" ht="16.5" thickTop="1" thickBot="1" x14ac:dyDescent="0.3">
      <c r="A41" s="91" t="s">
        <v>267</v>
      </c>
      <c r="B41" s="92">
        <v>20250801</v>
      </c>
      <c r="C41" s="92" t="s">
        <v>432</v>
      </c>
      <c r="D41" s="92" t="s">
        <v>423</v>
      </c>
      <c r="F41" s="4" t="str">
        <f t="shared" si="0"/>
        <v>2025</v>
      </c>
      <c r="G41" s="4" t="str">
        <f t="shared" si="1"/>
        <v>01</v>
      </c>
      <c r="H41" s="4" t="str">
        <f t="shared" si="2"/>
        <v>08</v>
      </c>
      <c r="I41" s="8">
        <f t="shared" si="3"/>
        <v>45870</v>
      </c>
      <c r="J41" s="10">
        <f t="shared" ca="1" si="4"/>
        <v>-8584</v>
      </c>
    </row>
    <row r="42" spans="1:10" ht="16.5" thickTop="1" thickBot="1" x14ac:dyDescent="0.3">
      <c r="A42" s="88" t="s">
        <v>269</v>
      </c>
      <c r="B42" s="89">
        <v>20250919</v>
      </c>
      <c r="C42" s="89" t="s">
        <v>425</v>
      </c>
      <c r="D42" s="89" t="s">
        <v>426</v>
      </c>
      <c r="F42" s="4" t="str">
        <f t="shared" si="0"/>
        <v>2025</v>
      </c>
      <c r="G42" s="4" t="str">
        <f t="shared" si="1"/>
        <v>19</v>
      </c>
      <c r="H42" s="4" t="str">
        <f t="shared" si="2"/>
        <v>09</v>
      </c>
      <c r="I42" s="8">
        <f t="shared" si="3"/>
        <v>45919</v>
      </c>
      <c r="J42" s="10">
        <f t="shared" ca="1" si="4"/>
        <v>-8535</v>
      </c>
    </row>
    <row r="43" spans="1:10" ht="16.5" thickTop="1" thickBot="1" x14ac:dyDescent="0.3">
      <c r="A43" s="91" t="s">
        <v>23</v>
      </c>
      <c r="B43" s="92">
        <v>20250228</v>
      </c>
      <c r="C43" s="92" t="s">
        <v>429</v>
      </c>
      <c r="D43" s="92" t="s">
        <v>430</v>
      </c>
      <c r="F43" s="4" t="str">
        <f t="shared" si="0"/>
        <v>2025</v>
      </c>
      <c r="G43" s="4" t="str">
        <f t="shared" si="1"/>
        <v>28</v>
      </c>
      <c r="H43" s="4" t="str">
        <f t="shared" si="2"/>
        <v>02</v>
      </c>
      <c r="I43" s="8">
        <f t="shared" si="3"/>
        <v>45716</v>
      </c>
      <c r="J43" s="10">
        <f t="shared" ca="1" si="4"/>
        <v>-8738</v>
      </c>
    </row>
    <row r="44" spans="1:10" ht="16.5" thickTop="1" thickBot="1" x14ac:dyDescent="0.3">
      <c r="A44" s="88" t="s">
        <v>190</v>
      </c>
      <c r="B44" s="89">
        <v>20121027</v>
      </c>
      <c r="C44" s="89" t="s">
        <v>431</v>
      </c>
      <c r="D44" s="89" t="s">
        <v>428</v>
      </c>
      <c r="F44" s="4" t="str">
        <f t="shared" si="0"/>
        <v>2012</v>
      </c>
      <c r="G44" s="4" t="str">
        <f t="shared" si="1"/>
        <v>27</v>
      </c>
      <c r="H44" s="4" t="str">
        <f t="shared" si="2"/>
        <v>10</v>
      </c>
      <c r="I44" s="8">
        <f t="shared" si="3"/>
        <v>41209</v>
      </c>
      <c r="J44" s="10">
        <f t="shared" ca="1" si="4"/>
        <v>-13245</v>
      </c>
    </row>
    <row r="45" spans="1:10" ht="16.5" thickTop="1" thickBot="1" x14ac:dyDescent="0.3">
      <c r="A45" s="91" t="s">
        <v>41</v>
      </c>
      <c r="B45" s="92">
        <v>20250315</v>
      </c>
      <c r="C45" s="92" t="s">
        <v>425</v>
      </c>
      <c r="D45" s="92" t="s">
        <v>426</v>
      </c>
      <c r="F45" s="4" t="str">
        <f t="shared" si="0"/>
        <v>2025</v>
      </c>
      <c r="G45" s="4" t="str">
        <f t="shared" si="1"/>
        <v>15</v>
      </c>
      <c r="H45" s="4" t="str">
        <f t="shared" si="2"/>
        <v>03</v>
      </c>
      <c r="I45" s="8">
        <f t="shared" si="3"/>
        <v>45731</v>
      </c>
      <c r="J45" s="10">
        <f t="shared" ca="1" si="4"/>
        <v>-8723</v>
      </c>
    </row>
    <row r="46" spans="1:10" ht="16.5" thickTop="1" thickBot="1" x14ac:dyDescent="0.3">
      <c r="A46" s="88" t="s">
        <v>199</v>
      </c>
      <c r="B46" s="89">
        <v>20250228</v>
      </c>
      <c r="C46" s="89" t="s">
        <v>427</v>
      </c>
      <c r="D46" s="89" t="s">
        <v>428</v>
      </c>
      <c r="F46" s="4" t="str">
        <f t="shared" si="0"/>
        <v>2025</v>
      </c>
      <c r="G46" s="4" t="str">
        <f t="shared" si="1"/>
        <v>28</v>
      </c>
      <c r="H46" s="4" t="str">
        <f t="shared" si="2"/>
        <v>02</v>
      </c>
      <c r="I46" s="8">
        <f t="shared" si="3"/>
        <v>45716</v>
      </c>
      <c r="J46" s="10">
        <f t="shared" ca="1" si="4"/>
        <v>-8738</v>
      </c>
    </row>
    <row r="47" spans="1:10" ht="16.5" thickTop="1" thickBot="1" x14ac:dyDescent="0.3">
      <c r="A47" s="91" t="s">
        <v>179</v>
      </c>
      <c r="B47" s="92">
        <v>20251130</v>
      </c>
      <c r="C47" s="92" t="s">
        <v>422</v>
      </c>
      <c r="D47" s="92" t="s">
        <v>423</v>
      </c>
      <c r="F47" s="4" t="str">
        <f t="shared" si="0"/>
        <v>2025</v>
      </c>
      <c r="G47" s="4" t="str">
        <f t="shared" si="1"/>
        <v>30</v>
      </c>
      <c r="H47" s="4" t="str">
        <f t="shared" si="2"/>
        <v>11</v>
      </c>
      <c r="I47" s="8">
        <f t="shared" si="3"/>
        <v>45991</v>
      </c>
      <c r="J47" s="10">
        <f t="shared" ca="1" si="4"/>
        <v>-8463</v>
      </c>
    </row>
    <row r="48" spans="1:10" ht="16.5" thickTop="1" thickBot="1" x14ac:dyDescent="0.3">
      <c r="A48" s="88" t="s">
        <v>227</v>
      </c>
      <c r="B48" s="89">
        <v>20250131</v>
      </c>
      <c r="C48" s="89" t="s">
        <v>427</v>
      </c>
      <c r="D48" s="89" t="s">
        <v>428</v>
      </c>
      <c r="F48" s="4" t="str">
        <f t="shared" si="0"/>
        <v>2025</v>
      </c>
      <c r="G48" s="4" t="str">
        <f t="shared" si="1"/>
        <v>31</v>
      </c>
      <c r="H48" s="4" t="str">
        <f t="shared" si="2"/>
        <v>01</v>
      </c>
      <c r="I48" s="8">
        <f t="shared" si="3"/>
        <v>45688</v>
      </c>
      <c r="J48" s="10">
        <f t="shared" ca="1" si="4"/>
        <v>-8766</v>
      </c>
    </row>
    <row r="49" spans="1:10" ht="16.5" thickTop="1" thickBot="1" x14ac:dyDescent="0.3">
      <c r="A49" s="91" t="s">
        <v>238</v>
      </c>
      <c r="B49" s="92">
        <v>20250228</v>
      </c>
      <c r="C49" s="92" t="s">
        <v>425</v>
      </c>
      <c r="D49" s="92" t="s">
        <v>426</v>
      </c>
      <c r="F49" s="4" t="str">
        <f t="shared" si="0"/>
        <v>2025</v>
      </c>
      <c r="G49" s="4" t="str">
        <f t="shared" si="1"/>
        <v>28</v>
      </c>
      <c r="H49" s="4" t="str">
        <f t="shared" si="2"/>
        <v>02</v>
      </c>
      <c r="I49" s="8">
        <f t="shared" si="3"/>
        <v>45716</v>
      </c>
      <c r="J49" s="10">
        <f t="shared" ca="1" si="4"/>
        <v>-8738</v>
      </c>
    </row>
    <row r="50" spans="1:10" ht="16.5" thickTop="1" thickBot="1" x14ac:dyDescent="0.3">
      <c r="A50" s="88" t="s">
        <v>209</v>
      </c>
      <c r="B50" s="89">
        <v>20250930</v>
      </c>
      <c r="C50" s="89" t="s">
        <v>422</v>
      </c>
      <c r="D50" s="89" t="s">
        <v>423</v>
      </c>
      <c r="F50" s="4" t="str">
        <f t="shared" si="0"/>
        <v>2025</v>
      </c>
      <c r="G50" s="4" t="str">
        <f t="shared" si="1"/>
        <v>30</v>
      </c>
      <c r="H50" s="4" t="str">
        <f t="shared" si="2"/>
        <v>09</v>
      </c>
      <c r="I50" s="8">
        <f t="shared" si="3"/>
        <v>45930</v>
      </c>
      <c r="J50" s="10">
        <f t="shared" ca="1" si="4"/>
        <v>-8524</v>
      </c>
    </row>
    <row r="51" spans="1:10" ht="16.5" thickTop="1" thickBot="1" x14ac:dyDescent="0.3">
      <c r="A51" s="91" t="s">
        <v>270</v>
      </c>
      <c r="B51" s="92">
        <v>20251115</v>
      </c>
      <c r="C51" s="92" t="s">
        <v>427</v>
      </c>
      <c r="D51" s="92" t="s">
        <v>428</v>
      </c>
      <c r="F51" s="4" t="str">
        <f t="shared" si="0"/>
        <v>2025</v>
      </c>
      <c r="G51" s="4" t="str">
        <f t="shared" si="1"/>
        <v>15</v>
      </c>
      <c r="H51" s="4" t="str">
        <f t="shared" si="2"/>
        <v>11</v>
      </c>
      <c r="I51" s="8">
        <f t="shared" si="3"/>
        <v>45976</v>
      </c>
      <c r="J51" s="10">
        <f t="shared" ca="1" si="4"/>
        <v>-8478</v>
      </c>
    </row>
    <row r="52" spans="1:10" ht="16.5" thickTop="1" thickBot="1" x14ac:dyDescent="0.3">
      <c r="A52" s="88" t="s">
        <v>223</v>
      </c>
      <c r="B52" s="89">
        <v>20250228</v>
      </c>
      <c r="C52" s="89" t="s">
        <v>427</v>
      </c>
      <c r="D52" s="89" t="s">
        <v>428</v>
      </c>
      <c r="F52" s="4" t="str">
        <f t="shared" si="0"/>
        <v>2025</v>
      </c>
      <c r="G52" s="4" t="str">
        <f t="shared" si="1"/>
        <v>28</v>
      </c>
      <c r="H52" s="4" t="str">
        <f t="shared" si="2"/>
        <v>02</v>
      </c>
      <c r="I52" s="8">
        <f t="shared" si="3"/>
        <v>45716</v>
      </c>
      <c r="J52" s="10">
        <f t="shared" ca="1" si="4"/>
        <v>-8738</v>
      </c>
    </row>
    <row r="53" spans="1:10" ht="16.5" thickTop="1" thickBot="1" x14ac:dyDescent="0.3">
      <c r="A53" s="91" t="s">
        <v>275</v>
      </c>
      <c r="B53" s="92">
        <v>20250315</v>
      </c>
      <c r="C53" s="92" t="s">
        <v>427</v>
      </c>
      <c r="D53" s="92" t="s">
        <v>428</v>
      </c>
      <c r="F53" s="4" t="str">
        <f t="shared" si="0"/>
        <v>2025</v>
      </c>
      <c r="G53" s="4" t="str">
        <f t="shared" si="1"/>
        <v>15</v>
      </c>
      <c r="H53" s="4" t="str">
        <f t="shared" si="2"/>
        <v>03</v>
      </c>
      <c r="I53" s="8">
        <f t="shared" si="3"/>
        <v>45731</v>
      </c>
      <c r="J53" s="10">
        <f t="shared" ca="1" si="4"/>
        <v>-8723</v>
      </c>
    </row>
    <row r="54" spans="1:10" ht="16.5" thickTop="1" thickBot="1" x14ac:dyDescent="0.3">
      <c r="A54" s="88" t="s">
        <v>280</v>
      </c>
      <c r="B54" s="89">
        <v>20250715</v>
      </c>
      <c r="C54" s="89" t="s">
        <v>432</v>
      </c>
      <c r="D54" s="89" t="s">
        <v>423</v>
      </c>
      <c r="F54" s="4" t="str">
        <f t="shared" si="0"/>
        <v>2025</v>
      </c>
      <c r="G54" s="4" t="str">
        <f t="shared" si="1"/>
        <v>15</v>
      </c>
      <c r="H54" s="4" t="str">
        <f t="shared" si="2"/>
        <v>07</v>
      </c>
      <c r="I54" s="8">
        <f t="shared" si="3"/>
        <v>45853</v>
      </c>
      <c r="J54" s="10">
        <f t="shared" ca="1" si="4"/>
        <v>-8601</v>
      </c>
    </row>
    <row r="55" spans="1:10" ht="16.5" thickTop="1" thickBot="1" x14ac:dyDescent="0.3">
      <c r="A55" s="91" t="s">
        <v>264</v>
      </c>
      <c r="B55" s="92">
        <v>20250228</v>
      </c>
      <c r="C55" s="92" t="s">
        <v>429</v>
      </c>
      <c r="D55" s="92" t="s">
        <v>430</v>
      </c>
      <c r="F55" s="4" t="str">
        <f t="shared" si="0"/>
        <v>2025</v>
      </c>
      <c r="G55" s="4" t="str">
        <f t="shared" si="1"/>
        <v>28</v>
      </c>
      <c r="H55" s="4" t="str">
        <f t="shared" si="2"/>
        <v>02</v>
      </c>
      <c r="I55" s="8">
        <f t="shared" si="3"/>
        <v>45716</v>
      </c>
      <c r="J55" s="10">
        <f t="shared" ca="1" si="4"/>
        <v>-8738</v>
      </c>
    </row>
    <row r="56" spans="1:10" ht="16.5" thickTop="1" thickBot="1" x14ac:dyDescent="0.3">
      <c r="A56" s="88" t="s">
        <v>48</v>
      </c>
      <c r="B56" s="89">
        <v>20250731</v>
      </c>
      <c r="C56" s="89" t="s">
        <v>422</v>
      </c>
      <c r="D56" s="89" t="s">
        <v>423</v>
      </c>
      <c r="F56" s="4" t="str">
        <f t="shared" si="0"/>
        <v>2025</v>
      </c>
      <c r="G56" s="4" t="str">
        <f t="shared" si="1"/>
        <v>31</v>
      </c>
      <c r="H56" s="4" t="str">
        <f t="shared" si="2"/>
        <v>07</v>
      </c>
      <c r="I56" s="8">
        <f t="shared" si="3"/>
        <v>45869</v>
      </c>
      <c r="J56" s="10">
        <f t="shared" ca="1" si="4"/>
        <v>-8585</v>
      </c>
    </row>
    <row r="57" spans="1:10" ht="16.5" thickTop="1" thickBot="1" x14ac:dyDescent="0.3">
      <c r="A57" s="91" t="s">
        <v>368</v>
      </c>
      <c r="B57" s="92">
        <v>20250315</v>
      </c>
      <c r="C57" s="92" t="s">
        <v>425</v>
      </c>
      <c r="D57" s="92" t="s">
        <v>426</v>
      </c>
      <c r="F57" s="4" t="str">
        <f t="shared" si="0"/>
        <v>2025</v>
      </c>
      <c r="G57" s="4" t="str">
        <f t="shared" si="1"/>
        <v>15</v>
      </c>
      <c r="H57" s="4" t="str">
        <f t="shared" si="2"/>
        <v>03</v>
      </c>
      <c r="I57" s="8">
        <f t="shared" si="3"/>
        <v>45731</v>
      </c>
      <c r="J57" s="10">
        <f t="shared" ca="1" si="4"/>
        <v>-8723</v>
      </c>
    </row>
    <row r="58" spans="1:10" ht="16.5" thickTop="1" thickBot="1" x14ac:dyDescent="0.3">
      <c r="A58" s="88" t="s">
        <v>287</v>
      </c>
      <c r="B58" s="89">
        <v>20250730</v>
      </c>
      <c r="C58" s="89" t="s">
        <v>432</v>
      </c>
      <c r="D58" s="89" t="s">
        <v>423</v>
      </c>
      <c r="F58" s="4" t="str">
        <f t="shared" si="0"/>
        <v>2025</v>
      </c>
      <c r="G58" s="4" t="str">
        <f t="shared" si="1"/>
        <v>30</v>
      </c>
      <c r="H58" s="4" t="str">
        <f t="shared" si="2"/>
        <v>07</v>
      </c>
      <c r="I58" s="8">
        <f t="shared" si="3"/>
        <v>45868</v>
      </c>
      <c r="J58" s="10">
        <f t="shared" ca="1" si="4"/>
        <v>-8586</v>
      </c>
    </row>
    <row r="59" spans="1:10" ht="16.5" thickTop="1" thickBot="1" x14ac:dyDescent="0.3">
      <c r="A59" s="91" t="s">
        <v>286</v>
      </c>
      <c r="B59" s="92">
        <v>20250915</v>
      </c>
      <c r="C59" s="92" t="s">
        <v>427</v>
      </c>
      <c r="D59" s="92" t="s">
        <v>428</v>
      </c>
      <c r="F59" s="4" t="str">
        <f t="shared" si="0"/>
        <v>2025</v>
      </c>
      <c r="G59" s="4" t="str">
        <f t="shared" si="1"/>
        <v>15</v>
      </c>
      <c r="H59" s="4" t="str">
        <f t="shared" si="2"/>
        <v>09</v>
      </c>
      <c r="I59" s="8">
        <f t="shared" si="3"/>
        <v>45915</v>
      </c>
      <c r="J59" s="10">
        <f t="shared" ca="1" si="4"/>
        <v>-8539</v>
      </c>
    </row>
    <row r="60" spans="1:10" ht="16.5" thickTop="1" thickBot="1" x14ac:dyDescent="0.3">
      <c r="A60" s="88" t="s">
        <v>222</v>
      </c>
      <c r="B60" s="89">
        <v>20250228</v>
      </c>
      <c r="C60" s="89" t="s">
        <v>422</v>
      </c>
      <c r="D60" s="89" t="s">
        <v>423</v>
      </c>
      <c r="F60" s="4" t="str">
        <f t="shared" si="0"/>
        <v>2025</v>
      </c>
      <c r="G60" s="4" t="str">
        <f t="shared" si="1"/>
        <v>28</v>
      </c>
      <c r="H60" s="4" t="str">
        <f t="shared" si="2"/>
        <v>02</v>
      </c>
      <c r="I60" s="8">
        <f t="shared" si="3"/>
        <v>45716</v>
      </c>
      <c r="J60" s="10">
        <f t="shared" ca="1" si="4"/>
        <v>-8738</v>
      </c>
    </row>
    <row r="61" spans="1:10" ht="16.5" thickTop="1" thickBot="1" x14ac:dyDescent="0.3">
      <c r="A61" s="91" t="s">
        <v>49</v>
      </c>
      <c r="B61" s="92">
        <v>20250228</v>
      </c>
      <c r="C61" s="92" t="s">
        <v>425</v>
      </c>
      <c r="D61" s="92" t="s">
        <v>426</v>
      </c>
      <c r="F61" s="4" t="str">
        <f t="shared" si="0"/>
        <v>2025</v>
      </c>
      <c r="G61" s="4" t="str">
        <f t="shared" si="1"/>
        <v>28</v>
      </c>
      <c r="H61" s="4" t="str">
        <f t="shared" si="2"/>
        <v>02</v>
      </c>
      <c r="I61" s="8">
        <f t="shared" si="3"/>
        <v>45716</v>
      </c>
      <c r="J61" s="10">
        <f t="shared" ca="1" si="4"/>
        <v>-8738</v>
      </c>
    </row>
    <row r="62" spans="1:10" ht="16.5" thickTop="1" thickBot="1" x14ac:dyDescent="0.3">
      <c r="A62" s="88" t="s">
        <v>272</v>
      </c>
      <c r="B62" s="89">
        <v>20250407</v>
      </c>
      <c r="C62" s="89" t="s">
        <v>429</v>
      </c>
      <c r="D62" s="89" t="s">
        <v>430</v>
      </c>
      <c r="F62" s="4" t="str">
        <f t="shared" si="0"/>
        <v>2025</v>
      </c>
      <c r="G62" s="4" t="str">
        <f t="shared" si="1"/>
        <v>07</v>
      </c>
      <c r="H62" s="4" t="str">
        <f t="shared" si="2"/>
        <v>04</v>
      </c>
      <c r="I62" s="8">
        <f t="shared" si="3"/>
        <v>45754</v>
      </c>
      <c r="J62" s="10">
        <f t="shared" ca="1" si="4"/>
        <v>-8700</v>
      </c>
    </row>
    <row r="63" spans="1:10" ht="16.5" thickTop="1" thickBot="1" x14ac:dyDescent="0.3">
      <c r="A63" s="91" t="s">
        <v>256</v>
      </c>
      <c r="B63" s="92">
        <v>20280624</v>
      </c>
      <c r="C63" s="92" t="s">
        <v>427</v>
      </c>
      <c r="D63" s="92" t="s">
        <v>428</v>
      </c>
      <c r="F63" s="4" t="str">
        <f t="shared" si="0"/>
        <v>2028</v>
      </c>
      <c r="G63" s="4" t="str">
        <f t="shared" si="1"/>
        <v>24</v>
      </c>
      <c r="H63" s="4" t="str">
        <f t="shared" si="2"/>
        <v>06</v>
      </c>
      <c r="I63" s="8">
        <f t="shared" si="3"/>
        <v>46928</v>
      </c>
      <c r="J63" s="10">
        <f t="shared" ca="1" si="4"/>
        <v>-7526</v>
      </c>
    </row>
    <row r="64" spans="1:10" ht="16.5" thickTop="1" thickBot="1" x14ac:dyDescent="0.3">
      <c r="A64" s="88" t="s">
        <v>50</v>
      </c>
      <c r="B64" s="89">
        <v>20251130</v>
      </c>
      <c r="C64" s="89" t="s">
        <v>425</v>
      </c>
      <c r="D64" s="89" t="s">
        <v>426</v>
      </c>
      <c r="F64" s="4" t="str">
        <f t="shared" si="0"/>
        <v>2025</v>
      </c>
      <c r="G64" s="4" t="str">
        <f t="shared" si="1"/>
        <v>30</v>
      </c>
      <c r="H64" s="4" t="str">
        <f t="shared" si="2"/>
        <v>11</v>
      </c>
      <c r="I64" s="8">
        <f t="shared" si="3"/>
        <v>45991</v>
      </c>
      <c r="J64" s="10">
        <f t="shared" ca="1" si="4"/>
        <v>-8463</v>
      </c>
    </row>
    <row r="65" spans="1:10" ht="16.5" thickTop="1" thickBot="1" x14ac:dyDescent="0.3">
      <c r="A65" s="91" t="s">
        <v>262</v>
      </c>
      <c r="B65" s="92">
        <v>20250331</v>
      </c>
      <c r="C65" s="92" t="s">
        <v>425</v>
      </c>
      <c r="D65" s="92" t="s">
        <v>426</v>
      </c>
      <c r="F65" s="4" t="str">
        <f t="shared" si="0"/>
        <v>2025</v>
      </c>
      <c r="G65" s="4" t="str">
        <f t="shared" si="1"/>
        <v>31</v>
      </c>
      <c r="H65" s="4" t="str">
        <f t="shared" si="2"/>
        <v>03</v>
      </c>
      <c r="I65" s="8">
        <f t="shared" si="3"/>
        <v>45747</v>
      </c>
      <c r="J65" s="10">
        <f t="shared" ca="1" si="4"/>
        <v>-8707</v>
      </c>
    </row>
    <row r="66" spans="1:10" ht="16.5" thickTop="1" thickBot="1" x14ac:dyDescent="0.3">
      <c r="A66" s="88" t="s">
        <v>298</v>
      </c>
      <c r="B66" s="89">
        <v>20250228</v>
      </c>
      <c r="C66" s="89" t="s">
        <v>427</v>
      </c>
      <c r="D66" s="89" t="s">
        <v>428</v>
      </c>
      <c r="F66" s="4" t="str">
        <f t="shared" si="0"/>
        <v>2025</v>
      </c>
      <c r="G66" s="4" t="str">
        <f t="shared" si="1"/>
        <v>28</v>
      </c>
      <c r="H66" s="4" t="str">
        <f t="shared" si="2"/>
        <v>02</v>
      </c>
      <c r="I66" s="8">
        <f t="shared" si="3"/>
        <v>45716</v>
      </c>
      <c r="J66" s="10">
        <f t="shared" ca="1" si="4"/>
        <v>-8738</v>
      </c>
    </row>
    <row r="67" spans="1:10" ht="16.5" thickTop="1" thickBot="1" x14ac:dyDescent="0.3">
      <c r="A67" s="91" t="s">
        <v>243</v>
      </c>
      <c r="B67" s="92">
        <v>20250228</v>
      </c>
      <c r="C67" s="92" t="s">
        <v>425</v>
      </c>
      <c r="D67" s="92" t="s">
        <v>426</v>
      </c>
      <c r="F67" s="4" t="str">
        <f t="shared" ref="F67:F130" si="5">LEFT(B67,4)</f>
        <v>2025</v>
      </c>
      <c r="G67" s="4" t="str">
        <f t="shared" ref="G67:G130" si="6">RIGHT(B67,2)</f>
        <v>28</v>
      </c>
      <c r="H67" s="4" t="str">
        <f t="shared" ref="H67:H130" si="7">MID(B67,5,2)</f>
        <v>02</v>
      </c>
      <c r="I67" s="8">
        <f t="shared" ref="I67:I130" si="8">DATE(F67,H67,G67)</f>
        <v>45716</v>
      </c>
      <c r="J67" s="10">
        <f t="shared" ref="J67:J130" ca="1" si="9">I67-$M$1</f>
        <v>-8738</v>
      </c>
    </row>
    <row r="68" spans="1:10" ht="16.5" thickTop="1" thickBot="1" x14ac:dyDescent="0.3">
      <c r="A68" s="88" t="s">
        <v>240</v>
      </c>
      <c r="B68" s="89">
        <v>20250831</v>
      </c>
      <c r="C68" s="89" t="s">
        <v>425</v>
      </c>
      <c r="D68" s="89" t="s">
        <v>426</v>
      </c>
      <c r="F68" s="4" t="str">
        <f t="shared" si="5"/>
        <v>2025</v>
      </c>
      <c r="G68" s="4" t="str">
        <f t="shared" si="6"/>
        <v>31</v>
      </c>
      <c r="H68" s="4" t="str">
        <f t="shared" si="7"/>
        <v>08</v>
      </c>
      <c r="I68" s="8">
        <f t="shared" si="8"/>
        <v>45900</v>
      </c>
      <c r="J68" s="10">
        <f t="shared" ca="1" si="9"/>
        <v>-8554</v>
      </c>
    </row>
    <row r="69" spans="1:10" ht="16.5" thickTop="1" thickBot="1" x14ac:dyDescent="0.3">
      <c r="A69" s="91" t="s">
        <v>234</v>
      </c>
      <c r="B69" s="92">
        <v>20250930</v>
      </c>
      <c r="C69" s="92" t="s">
        <v>424</v>
      </c>
      <c r="D69" s="92" t="s">
        <v>423</v>
      </c>
      <c r="F69" s="4" t="str">
        <f t="shared" si="5"/>
        <v>2025</v>
      </c>
      <c r="G69" s="4" t="str">
        <f t="shared" si="6"/>
        <v>30</v>
      </c>
      <c r="H69" s="4" t="str">
        <f t="shared" si="7"/>
        <v>09</v>
      </c>
      <c r="I69" s="8">
        <f t="shared" si="8"/>
        <v>45930</v>
      </c>
      <c r="J69" s="10">
        <f t="shared" ca="1" si="9"/>
        <v>-8524</v>
      </c>
    </row>
    <row r="70" spans="1:10" ht="16.5" thickTop="1" thickBot="1" x14ac:dyDescent="0.3">
      <c r="A70" s="88" t="s">
        <v>340</v>
      </c>
      <c r="B70" s="89">
        <v>20250531</v>
      </c>
      <c r="C70" s="89" t="s">
        <v>431</v>
      </c>
      <c r="D70" s="89" t="s">
        <v>428</v>
      </c>
      <c r="F70" s="4" t="str">
        <f t="shared" si="5"/>
        <v>2025</v>
      </c>
      <c r="G70" s="4" t="str">
        <f t="shared" si="6"/>
        <v>31</v>
      </c>
      <c r="H70" s="4" t="str">
        <f t="shared" si="7"/>
        <v>05</v>
      </c>
      <c r="I70" s="8">
        <f t="shared" si="8"/>
        <v>45808</v>
      </c>
      <c r="J70" s="10">
        <f t="shared" ca="1" si="9"/>
        <v>-8646</v>
      </c>
    </row>
    <row r="71" spans="1:10" ht="16.5" thickTop="1" thickBot="1" x14ac:dyDescent="0.3">
      <c r="A71" s="91" t="s">
        <v>154</v>
      </c>
      <c r="B71" s="92">
        <v>20250930</v>
      </c>
      <c r="C71" s="92" t="s">
        <v>429</v>
      </c>
      <c r="D71" s="92" t="s">
        <v>430</v>
      </c>
      <c r="F71" s="4" t="str">
        <f t="shared" si="5"/>
        <v>2025</v>
      </c>
      <c r="G71" s="4" t="str">
        <f t="shared" si="6"/>
        <v>30</v>
      </c>
      <c r="H71" s="4" t="str">
        <f t="shared" si="7"/>
        <v>09</v>
      </c>
      <c r="I71" s="8">
        <f t="shared" si="8"/>
        <v>45930</v>
      </c>
      <c r="J71" s="10">
        <f t="shared" ca="1" si="9"/>
        <v>-8524</v>
      </c>
    </row>
    <row r="72" spans="1:10" ht="16.5" thickTop="1" thickBot="1" x14ac:dyDescent="0.3">
      <c r="A72" s="88" t="s">
        <v>300</v>
      </c>
      <c r="B72" s="89">
        <v>20231015</v>
      </c>
      <c r="C72" s="89" t="s">
        <v>427</v>
      </c>
      <c r="D72" s="89" t="s">
        <v>428</v>
      </c>
      <c r="F72" s="4" t="str">
        <f t="shared" si="5"/>
        <v>2023</v>
      </c>
      <c r="G72" s="4" t="str">
        <f t="shared" si="6"/>
        <v>15</v>
      </c>
      <c r="H72" s="4" t="str">
        <f t="shared" si="7"/>
        <v>10</v>
      </c>
      <c r="I72" s="8">
        <f t="shared" si="8"/>
        <v>45214</v>
      </c>
      <c r="J72" s="10">
        <f t="shared" ca="1" si="9"/>
        <v>-9240</v>
      </c>
    </row>
    <row r="73" spans="1:10" ht="16.5" thickTop="1" thickBot="1" x14ac:dyDescent="0.3">
      <c r="A73" s="91" t="s">
        <v>301</v>
      </c>
      <c r="B73" s="92">
        <v>20250331</v>
      </c>
      <c r="C73" s="92" t="s">
        <v>431</v>
      </c>
      <c r="D73" s="92" t="s">
        <v>428</v>
      </c>
      <c r="F73" s="4" t="str">
        <f t="shared" si="5"/>
        <v>2025</v>
      </c>
      <c r="G73" s="4" t="str">
        <f t="shared" si="6"/>
        <v>31</v>
      </c>
      <c r="H73" s="4" t="str">
        <f t="shared" si="7"/>
        <v>03</v>
      </c>
      <c r="I73" s="8">
        <f t="shared" si="8"/>
        <v>45747</v>
      </c>
      <c r="J73" s="10">
        <f t="shared" ca="1" si="9"/>
        <v>-8707</v>
      </c>
    </row>
    <row r="74" spans="1:10" ht="16.5" thickTop="1" thickBot="1" x14ac:dyDescent="0.3">
      <c r="A74" s="88" t="s">
        <v>350</v>
      </c>
      <c r="B74" s="89">
        <v>20250815</v>
      </c>
      <c r="C74" s="89" t="s">
        <v>425</v>
      </c>
      <c r="D74" s="89" t="s">
        <v>426</v>
      </c>
      <c r="F74" s="4" t="str">
        <f t="shared" si="5"/>
        <v>2025</v>
      </c>
      <c r="G74" s="4" t="str">
        <f t="shared" si="6"/>
        <v>15</v>
      </c>
      <c r="H74" s="4" t="str">
        <f t="shared" si="7"/>
        <v>08</v>
      </c>
      <c r="I74" s="8">
        <f t="shared" si="8"/>
        <v>45884</v>
      </c>
      <c r="J74" s="10">
        <f t="shared" ca="1" si="9"/>
        <v>-8570</v>
      </c>
    </row>
    <row r="75" spans="1:10" ht="16.5" thickTop="1" thickBot="1" x14ac:dyDescent="0.3">
      <c r="A75" s="91" t="s">
        <v>372</v>
      </c>
      <c r="B75" s="92">
        <v>20250630</v>
      </c>
      <c r="C75" s="92" t="s">
        <v>432</v>
      </c>
      <c r="D75" s="92" t="s">
        <v>423</v>
      </c>
      <c r="F75" s="4" t="str">
        <f t="shared" si="5"/>
        <v>2025</v>
      </c>
      <c r="G75" s="4" t="str">
        <f t="shared" si="6"/>
        <v>30</v>
      </c>
      <c r="H75" s="4" t="str">
        <f t="shared" si="7"/>
        <v>06</v>
      </c>
      <c r="I75" s="8">
        <f t="shared" si="8"/>
        <v>45838</v>
      </c>
      <c r="J75" s="10">
        <f t="shared" ca="1" si="9"/>
        <v>-8616</v>
      </c>
    </row>
    <row r="76" spans="1:10" ht="16.5" thickTop="1" thickBot="1" x14ac:dyDescent="0.3">
      <c r="A76" s="88" t="s">
        <v>355</v>
      </c>
      <c r="B76" s="89">
        <v>20250228</v>
      </c>
      <c r="C76" s="89" t="s">
        <v>429</v>
      </c>
      <c r="D76" s="89" t="s">
        <v>430</v>
      </c>
      <c r="F76" s="4" t="str">
        <f t="shared" si="5"/>
        <v>2025</v>
      </c>
      <c r="G76" s="4" t="str">
        <f t="shared" si="6"/>
        <v>28</v>
      </c>
      <c r="H76" s="4" t="str">
        <f t="shared" si="7"/>
        <v>02</v>
      </c>
      <c r="I76" s="8">
        <f t="shared" si="8"/>
        <v>45716</v>
      </c>
      <c r="J76" s="10">
        <f t="shared" ca="1" si="9"/>
        <v>-8738</v>
      </c>
    </row>
    <row r="77" spans="1:10" ht="16.5" thickTop="1" thickBot="1" x14ac:dyDescent="0.3">
      <c r="A77" s="91" t="s">
        <v>387</v>
      </c>
      <c r="B77" s="92">
        <v>20250331</v>
      </c>
      <c r="C77" s="92" t="s">
        <v>425</v>
      </c>
      <c r="D77" s="92" t="s">
        <v>426</v>
      </c>
      <c r="F77" s="4" t="str">
        <f t="shared" si="5"/>
        <v>2025</v>
      </c>
      <c r="G77" s="4" t="str">
        <f t="shared" si="6"/>
        <v>31</v>
      </c>
      <c r="H77" s="4" t="str">
        <f t="shared" si="7"/>
        <v>03</v>
      </c>
      <c r="I77" s="8">
        <f t="shared" si="8"/>
        <v>45747</v>
      </c>
      <c r="J77" s="10">
        <f t="shared" ca="1" si="9"/>
        <v>-8707</v>
      </c>
    </row>
    <row r="78" spans="1:10" ht="16.5" thickTop="1" thickBot="1" x14ac:dyDescent="0.3">
      <c r="A78" s="88" t="s">
        <v>386</v>
      </c>
      <c r="B78" s="89">
        <v>20251031</v>
      </c>
      <c r="C78" s="89" t="s">
        <v>431</v>
      </c>
      <c r="D78" s="89" t="s">
        <v>428</v>
      </c>
      <c r="F78" s="4" t="str">
        <f t="shared" si="5"/>
        <v>2025</v>
      </c>
      <c r="G78" s="4" t="str">
        <f t="shared" si="6"/>
        <v>31</v>
      </c>
      <c r="H78" s="4" t="str">
        <f t="shared" si="7"/>
        <v>10</v>
      </c>
      <c r="I78" s="8">
        <f t="shared" si="8"/>
        <v>45961</v>
      </c>
      <c r="J78" s="10">
        <f t="shared" ca="1" si="9"/>
        <v>-8493</v>
      </c>
    </row>
    <row r="79" spans="1:10" ht="16.5" thickTop="1" thickBot="1" x14ac:dyDescent="0.3">
      <c r="A79" s="91" t="s">
        <v>375</v>
      </c>
      <c r="B79" s="92">
        <v>20250501</v>
      </c>
      <c r="C79" s="92" t="s">
        <v>424</v>
      </c>
      <c r="D79" s="92" t="s">
        <v>423</v>
      </c>
      <c r="F79" s="4" t="str">
        <f t="shared" si="5"/>
        <v>2025</v>
      </c>
      <c r="G79" s="4" t="str">
        <f t="shared" si="6"/>
        <v>01</v>
      </c>
      <c r="H79" s="4" t="str">
        <f t="shared" si="7"/>
        <v>05</v>
      </c>
      <c r="I79" s="8">
        <f t="shared" si="8"/>
        <v>45778</v>
      </c>
      <c r="J79" s="10">
        <f t="shared" ca="1" si="9"/>
        <v>-8676</v>
      </c>
    </row>
    <row r="80" spans="1:10" ht="16.5" thickTop="1" thickBot="1" x14ac:dyDescent="0.3">
      <c r="A80" s="88" t="s">
        <v>390</v>
      </c>
      <c r="B80" s="89">
        <v>20250228</v>
      </c>
      <c r="C80" s="89" t="s">
        <v>429</v>
      </c>
      <c r="D80" s="89" t="s">
        <v>430</v>
      </c>
      <c r="F80" s="4" t="str">
        <f t="shared" si="5"/>
        <v>2025</v>
      </c>
      <c r="G80" s="4" t="str">
        <f t="shared" si="6"/>
        <v>28</v>
      </c>
      <c r="H80" s="4" t="str">
        <f t="shared" si="7"/>
        <v>02</v>
      </c>
      <c r="I80" s="8">
        <f t="shared" si="8"/>
        <v>45716</v>
      </c>
      <c r="J80" s="10">
        <f t="shared" ca="1" si="9"/>
        <v>-8738</v>
      </c>
    </row>
    <row r="81" spans="1:10" ht="16.5" thickTop="1" thickBot="1" x14ac:dyDescent="0.3">
      <c r="A81" s="91" t="s">
        <v>391</v>
      </c>
      <c r="B81" s="92">
        <v>20250228</v>
      </c>
      <c r="C81" s="92" t="s">
        <v>429</v>
      </c>
      <c r="D81" s="92" t="s">
        <v>430</v>
      </c>
      <c r="F81" s="4" t="str">
        <f t="shared" si="5"/>
        <v>2025</v>
      </c>
      <c r="G81" s="4" t="str">
        <f t="shared" si="6"/>
        <v>28</v>
      </c>
      <c r="H81" s="4" t="str">
        <f t="shared" si="7"/>
        <v>02</v>
      </c>
      <c r="I81" s="8">
        <f t="shared" si="8"/>
        <v>45716</v>
      </c>
      <c r="J81" s="10">
        <f t="shared" ca="1" si="9"/>
        <v>-8738</v>
      </c>
    </row>
    <row r="82" spans="1:10" ht="16.5" thickTop="1" thickBot="1" x14ac:dyDescent="0.3">
      <c r="A82" s="88" t="s">
        <v>356</v>
      </c>
      <c r="B82" s="89">
        <v>20250715</v>
      </c>
      <c r="C82" s="89" t="s">
        <v>425</v>
      </c>
      <c r="D82" s="89" t="s">
        <v>426</v>
      </c>
      <c r="F82" s="4" t="str">
        <f t="shared" si="5"/>
        <v>2025</v>
      </c>
      <c r="G82" s="4" t="str">
        <f t="shared" si="6"/>
        <v>15</v>
      </c>
      <c r="H82" s="4" t="str">
        <f t="shared" si="7"/>
        <v>07</v>
      </c>
      <c r="I82" s="8">
        <f t="shared" si="8"/>
        <v>45853</v>
      </c>
      <c r="J82" s="10">
        <f t="shared" ca="1" si="9"/>
        <v>-8601</v>
      </c>
    </row>
    <row r="83" spans="1:10" ht="16.5" thickTop="1" thickBot="1" x14ac:dyDescent="0.3">
      <c r="A83" s="91" t="s">
        <v>380</v>
      </c>
      <c r="B83" s="92">
        <v>20250801</v>
      </c>
      <c r="C83" s="92" t="s">
        <v>432</v>
      </c>
      <c r="D83" s="92" t="s">
        <v>423</v>
      </c>
      <c r="F83" s="4" t="str">
        <f t="shared" si="5"/>
        <v>2025</v>
      </c>
      <c r="G83" s="4" t="str">
        <f t="shared" si="6"/>
        <v>01</v>
      </c>
      <c r="H83" s="4" t="str">
        <f t="shared" si="7"/>
        <v>08</v>
      </c>
      <c r="I83" s="8">
        <f t="shared" si="8"/>
        <v>45870</v>
      </c>
      <c r="J83" s="10">
        <f t="shared" ca="1" si="9"/>
        <v>-8584</v>
      </c>
    </row>
    <row r="84" spans="1:10" ht="16.5" thickTop="1" thickBot="1" x14ac:dyDescent="0.3">
      <c r="A84" s="88" t="s">
        <v>378</v>
      </c>
      <c r="B84" s="89">
        <v>20250228</v>
      </c>
      <c r="C84" s="89" t="s">
        <v>429</v>
      </c>
      <c r="D84" s="89" t="s">
        <v>430</v>
      </c>
      <c r="F84" s="4" t="str">
        <f t="shared" si="5"/>
        <v>2025</v>
      </c>
      <c r="G84" s="4" t="str">
        <f t="shared" si="6"/>
        <v>28</v>
      </c>
      <c r="H84" s="4" t="str">
        <f t="shared" si="7"/>
        <v>02</v>
      </c>
      <c r="I84" s="8">
        <f t="shared" si="8"/>
        <v>45716</v>
      </c>
      <c r="J84" s="10">
        <f t="shared" ca="1" si="9"/>
        <v>-8738</v>
      </c>
    </row>
    <row r="85" spans="1:10" ht="16.5" thickTop="1" thickBot="1" x14ac:dyDescent="0.3">
      <c r="A85" s="91" t="s">
        <v>389</v>
      </c>
      <c r="B85" s="92">
        <v>20250730</v>
      </c>
      <c r="C85" s="92" t="s">
        <v>432</v>
      </c>
      <c r="D85" s="92" t="s">
        <v>423</v>
      </c>
      <c r="F85" s="4" t="str">
        <f t="shared" si="5"/>
        <v>2025</v>
      </c>
      <c r="G85" s="4" t="str">
        <f t="shared" si="6"/>
        <v>30</v>
      </c>
      <c r="H85" s="4" t="str">
        <f t="shared" si="7"/>
        <v>07</v>
      </c>
      <c r="I85" s="8">
        <f t="shared" si="8"/>
        <v>45868</v>
      </c>
      <c r="J85" s="10">
        <f t="shared" ca="1" si="9"/>
        <v>-8586</v>
      </c>
    </row>
    <row r="86" spans="1:10" ht="16.5" thickTop="1" thickBot="1" x14ac:dyDescent="0.3">
      <c r="A86" s="88" t="s">
        <v>392</v>
      </c>
      <c r="B86" s="89">
        <v>20251130</v>
      </c>
      <c r="C86" s="89" t="s">
        <v>431</v>
      </c>
      <c r="D86" s="89" t="s">
        <v>428</v>
      </c>
      <c r="F86" s="4" t="str">
        <f t="shared" si="5"/>
        <v>2025</v>
      </c>
      <c r="G86" s="4" t="str">
        <f t="shared" si="6"/>
        <v>30</v>
      </c>
      <c r="H86" s="4" t="str">
        <f t="shared" si="7"/>
        <v>11</v>
      </c>
      <c r="I86" s="8">
        <f t="shared" si="8"/>
        <v>45991</v>
      </c>
      <c r="J86" s="10">
        <f t="shared" ca="1" si="9"/>
        <v>-8463</v>
      </c>
    </row>
    <row r="87" spans="1:10" ht="16.5" thickTop="1" thickBot="1" x14ac:dyDescent="0.3">
      <c r="A87" s="91" t="s">
        <v>364</v>
      </c>
      <c r="B87" s="92">
        <v>20250301</v>
      </c>
      <c r="C87" s="92" t="s">
        <v>424</v>
      </c>
      <c r="D87" s="92" t="s">
        <v>423</v>
      </c>
      <c r="F87" s="4" t="str">
        <f t="shared" si="5"/>
        <v>2025</v>
      </c>
      <c r="G87" s="4" t="str">
        <f t="shared" si="6"/>
        <v>01</v>
      </c>
      <c r="H87" s="4" t="str">
        <f t="shared" si="7"/>
        <v>03</v>
      </c>
      <c r="I87" s="8">
        <f t="shared" si="8"/>
        <v>45717</v>
      </c>
      <c r="J87" s="10">
        <f t="shared" ca="1" si="9"/>
        <v>-8737</v>
      </c>
    </row>
    <row r="88" spans="1:10" ht="16.5" thickTop="1" thickBot="1" x14ac:dyDescent="0.3">
      <c r="A88" s="88" t="s">
        <v>348</v>
      </c>
      <c r="B88" s="89">
        <v>20250630</v>
      </c>
      <c r="C88" s="89" t="s">
        <v>429</v>
      </c>
      <c r="D88" s="89" t="s">
        <v>430</v>
      </c>
      <c r="F88" s="4" t="str">
        <f t="shared" si="5"/>
        <v>2025</v>
      </c>
      <c r="G88" s="4" t="str">
        <f t="shared" si="6"/>
        <v>30</v>
      </c>
      <c r="H88" s="4" t="str">
        <f t="shared" si="7"/>
        <v>06</v>
      </c>
      <c r="I88" s="8">
        <f t="shared" si="8"/>
        <v>45838</v>
      </c>
      <c r="J88" s="10">
        <f t="shared" ca="1" si="9"/>
        <v>-8616</v>
      </c>
    </row>
    <row r="89" spans="1:10" ht="16.5" thickTop="1" thickBot="1" x14ac:dyDescent="0.3">
      <c r="A89" s="91" t="s">
        <v>376</v>
      </c>
      <c r="B89" s="92">
        <v>20250228</v>
      </c>
      <c r="C89" s="92" t="s">
        <v>431</v>
      </c>
      <c r="D89" s="92" t="s">
        <v>428</v>
      </c>
      <c r="F89" s="4" t="str">
        <f t="shared" si="5"/>
        <v>2025</v>
      </c>
      <c r="G89" s="4" t="str">
        <f t="shared" si="6"/>
        <v>28</v>
      </c>
      <c r="H89" s="4" t="str">
        <f t="shared" si="7"/>
        <v>02</v>
      </c>
      <c r="I89" s="8">
        <f t="shared" si="8"/>
        <v>45716</v>
      </c>
      <c r="J89" s="10">
        <f t="shared" ca="1" si="9"/>
        <v>-8738</v>
      </c>
    </row>
    <row r="90" spans="1:10" ht="16.5" thickTop="1" thickBot="1" x14ac:dyDescent="0.3">
      <c r="A90" s="88" t="s">
        <v>384</v>
      </c>
      <c r="B90" s="89">
        <v>20250930</v>
      </c>
      <c r="C90" s="89" t="s">
        <v>429</v>
      </c>
      <c r="D90" s="89" t="s">
        <v>430</v>
      </c>
      <c r="F90" s="4" t="str">
        <f t="shared" si="5"/>
        <v>2025</v>
      </c>
      <c r="G90" s="4" t="str">
        <f t="shared" si="6"/>
        <v>30</v>
      </c>
      <c r="H90" s="4" t="str">
        <f t="shared" si="7"/>
        <v>09</v>
      </c>
      <c r="I90" s="8">
        <f t="shared" si="8"/>
        <v>45930</v>
      </c>
      <c r="J90" s="10">
        <f t="shared" ca="1" si="9"/>
        <v>-8524</v>
      </c>
    </row>
    <row r="91" spans="1:10" ht="16.5" thickTop="1" thickBot="1" x14ac:dyDescent="0.3">
      <c r="A91" s="91" t="s">
        <v>352</v>
      </c>
      <c r="B91" s="92">
        <v>20250731</v>
      </c>
      <c r="C91" s="92" t="s">
        <v>427</v>
      </c>
      <c r="D91" s="92" t="s">
        <v>428</v>
      </c>
      <c r="F91" s="4" t="str">
        <f t="shared" si="5"/>
        <v>2025</v>
      </c>
      <c r="G91" s="4" t="str">
        <f t="shared" si="6"/>
        <v>31</v>
      </c>
      <c r="H91" s="4" t="str">
        <f t="shared" si="7"/>
        <v>07</v>
      </c>
      <c r="I91" s="8">
        <f t="shared" si="8"/>
        <v>45869</v>
      </c>
      <c r="J91" s="10">
        <f t="shared" ca="1" si="9"/>
        <v>-8585</v>
      </c>
    </row>
    <row r="92" spans="1:10" ht="16.5" thickTop="1" thickBot="1" x14ac:dyDescent="0.3">
      <c r="A92" s="88" t="s">
        <v>361</v>
      </c>
      <c r="B92" s="89">
        <v>20250228</v>
      </c>
      <c r="C92" s="89" t="s">
        <v>427</v>
      </c>
      <c r="D92" s="89" t="s">
        <v>428</v>
      </c>
      <c r="F92" s="4" t="str">
        <f t="shared" si="5"/>
        <v>2025</v>
      </c>
      <c r="G92" s="4" t="str">
        <f t="shared" si="6"/>
        <v>28</v>
      </c>
      <c r="H92" s="4" t="str">
        <f t="shared" si="7"/>
        <v>02</v>
      </c>
      <c r="I92" s="8">
        <f t="shared" si="8"/>
        <v>45716</v>
      </c>
      <c r="J92" s="10">
        <f t="shared" ca="1" si="9"/>
        <v>-8738</v>
      </c>
    </row>
    <row r="93" spans="1:10" ht="16.5" thickTop="1" thickBot="1" x14ac:dyDescent="0.3">
      <c r="A93" s="91" t="s">
        <v>360</v>
      </c>
      <c r="B93" s="92">
        <v>20250630</v>
      </c>
      <c r="C93" s="92" t="s">
        <v>425</v>
      </c>
      <c r="D93" s="92" t="s">
        <v>426</v>
      </c>
      <c r="F93" s="4" t="str">
        <f t="shared" si="5"/>
        <v>2025</v>
      </c>
      <c r="G93" s="4" t="str">
        <f t="shared" si="6"/>
        <v>30</v>
      </c>
      <c r="H93" s="4" t="str">
        <f t="shared" si="7"/>
        <v>06</v>
      </c>
      <c r="I93" s="8">
        <f t="shared" si="8"/>
        <v>45838</v>
      </c>
      <c r="J93" s="10">
        <f t="shared" ca="1" si="9"/>
        <v>-8616</v>
      </c>
    </row>
    <row r="94" spans="1:10" ht="16.5" thickTop="1" thickBot="1" x14ac:dyDescent="0.3">
      <c r="A94" s="88" t="s">
        <v>342</v>
      </c>
      <c r="B94" s="89">
        <v>20250331</v>
      </c>
      <c r="C94" s="89" t="s">
        <v>422</v>
      </c>
      <c r="D94" s="89" t="s">
        <v>423</v>
      </c>
      <c r="F94" s="4" t="str">
        <f t="shared" si="5"/>
        <v>2025</v>
      </c>
      <c r="G94" s="4" t="str">
        <f t="shared" si="6"/>
        <v>31</v>
      </c>
      <c r="H94" s="4" t="str">
        <f t="shared" si="7"/>
        <v>03</v>
      </c>
      <c r="I94" s="8">
        <f t="shared" si="8"/>
        <v>45747</v>
      </c>
      <c r="J94" s="10">
        <f t="shared" ca="1" si="9"/>
        <v>-8707</v>
      </c>
    </row>
    <row r="95" spans="1:10" ht="16.5" thickTop="1" thickBot="1" x14ac:dyDescent="0.3">
      <c r="A95" s="91" t="s">
        <v>362</v>
      </c>
      <c r="B95" s="92">
        <v>20251031</v>
      </c>
      <c r="C95" s="92" t="s">
        <v>424</v>
      </c>
      <c r="D95" s="92" t="s">
        <v>423</v>
      </c>
      <c r="F95" s="4" t="str">
        <f t="shared" si="5"/>
        <v>2025</v>
      </c>
      <c r="G95" s="4" t="str">
        <f t="shared" si="6"/>
        <v>31</v>
      </c>
      <c r="H95" s="4" t="str">
        <f t="shared" si="7"/>
        <v>10</v>
      </c>
      <c r="I95" s="8">
        <f t="shared" si="8"/>
        <v>45961</v>
      </c>
      <c r="J95" s="10">
        <f t="shared" ca="1" si="9"/>
        <v>-8493</v>
      </c>
    </row>
    <row r="96" spans="1:10" ht="16.5" thickTop="1" thickBot="1" x14ac:dyDescent="0.3">
      <c r="A96" s="88" t="s">
        <v>351</v>
      </c>
      <c r="B96" s="89">
        <v>20250228</v>
      </c>
      <c r="C96" s="89" t="s">
        <v>427</v>
      </c>
      <c r="D96" s="89" t="s">
        <v>428</v>
      </c>
      <c r="F96" s="4" t="str">
        <f t="shared" si="5"/>
        <v>2025</v>
      </c>
      <c r="G96" s="4" t="str">
        <f t="shared" si="6"/>
        <v>28</v>
      </c>
      <c r="H96" s="4" t="str">
        <f t="shared" si="7"/>
        <v>02</v>
      </c>
      <c r="I96" s="8">
        <f t="shared" si="8"/>
        <v>45716</v>
      </c>
      <c r="J96" s="10">
        <f t="shared" ca="1" si="9"/>
        <v>-8738</v>
      </c>
    </row>
    <row r="97" spans="1:10" ht="16.5" thickTop="1" thickBot="1" x14ac:dyDescent="0.3">
      <c r="A97" s="91" t="s">
        <v>358</v>
      </c>
      <c r="B97" s="92">
        <v>20250228</v>
      </c>
      <c r="C97" s="92" t="s">
        <v>422</v>
      </c>
      <c r="D97" s="92" t="s">
        <v>423</v>
      </c>
      <c r="F97" s="4" t="str">
        <f t="shared" si="5"/>
        <v>2025</v>
      </c>
      <c r="G97" s="4" t="str">
        <f t="shared" si="6"/>
        <v>28</v>
      </c>
      <c r="H97" s="4" t="str">
        <f t="shared" si="7"/>
        <v>02</v>
      </c>
      <c r="I97" s="8">
        <f t="shared" si="8"/>
        <v>45716</v>
      </c>
      <c r="J97" s="10">
        <f t="shared" ca="1" si="9"/>
        <v>-8738</v>
      </c>
    </row>
    <row r="98" spans="1:10" ht="16.5" thickTop="1" thickBot="1" x14ac:dyDescent="0.3">
      <c r="A98" s="88" t="s">
        <v>346</v>
      </c>
      <c r="B98" s="89">
        <v>20250228</v>
      </c>
      <c r="C98" s="89" t="s">
        <v>422</v>
      </c>
      <c r="D98" s="89" t="s">
        <v>423</v>
      </c>
      <c r="F98" s="4" t="str">
        <f t="shared" si="5"/>
        <v>2025</v>
      </c>
      <c r="G98" s="4" t="str">
        <f t="shared" si="6"/>
        <v>28</v>
      </c>
      <c r="H98" s="4" t="str">
        <f t="shared" si="7"/>
        <v>02</v>
      </c>
      <c r="I98" s="8">
        <f t="shared" si="8"/>
        <v>45716</v>
      </c>
      <c r="J98" s="10">
        <f t="shared" ca="1" si="9"/>
        <v>-8738</v>
      </c>
    </row>
    <row r="99" spans="1:10" ht="16.5" thickTop="1" thickBot="1" x14ac:dyDescent="0.3">
      <c r="A99" s="91" t="s">
        <v>395</v>
      </c>
      <c r="B99" s="92">
        <v>20250228</v>
      </c>
      <c r="C99" s="92" t="s">
        <v>429</v>
      </c>
      <c r="D99" s="92" t="s">
        <v>430</v>
      </c>
      <c r="F99" s="4" t="str">
        <f t="shared" si="5"/>
        <v>2025</v>
      </c>
      <c r="G99" s="4" t="str">
        <f t="shared" si="6"/>
        <v>28</v>
      </c>
      <c r="H99" s="4" t="str">
        <f t="shared" si="7"/>
        <v>02</v>
      </c>
      <c r="I99" s="8">
        <f t="shared" si="8"/>
        <v>45716</v>
      </c>
      <c r="J99" s="10">
        <f t="shared" ca="1" si="9"/>
        <v>-8738</v>
      </c>
    </row>
    <row r="100" spans="1:10" ht="16.5" thickTop="1" thickBot="1" x14ac:dyDescent="0.3">
      <c r="A100" s="88" t="s">
        <v>369</v>
      </c>
      <c r="B100" s="89">
        <v>20250731</v>
      </c>
      <c r="C100" s="89" t="s">
        <v>422</v>
      </c>
      <c r="D100" s="89" t="s">
        <v>423</v>
      </c>
      <c r="F100" s="4" t="str">
        <f t="shared" si="5"/>
        <v>2025</v>
      </c>
      <c r="G100" s="4" t="str">
        <f t="shared" si="6"/>
        <v>31</v>
      </c>
      <c r="H100" s="4" t="str">
        <f t="shared" si="7"/>
        <v>07</v>
      </c>
      <c r="I100" s="8">
        <f t="shared" si="8"/>
        <v>45869</v>
      </c>
      <c r="J100" s="10">
        <f t="shared" ca="1" si="9"/>
        <v>-8585</v>
      </c>
    </row>
    <row r="101" spans="1:10" ht="16.5" thickTop="1" thickBot="1" x14ac:dyDescent="0.3">
      <c r="A101" s="91" t="s">
        <v>341</v>
      </c>
      <c r="B101" s="92">
        <v>20250731</v>
      </c>
      <c r="C101" s="92" t="s">
        <v>422</v>
      </c>
      <c r="D101" s="92" t="s">
        <v>423</v>
      </c>
      <c r="F101" s="4" t="str">
        <f t="shared" si="5"/>
        <v>2025</v>
      </c>
      <c r="G101" s="4" t="str">
        <f t="shared" si="6"/>
        <v>31</v>
      </c>
      <c r="H101" s="4" t="str">
        <f t="shared" si="7"/>
        <v>07</v>
      </c>
      <c r="I101" s="8">
        <f t="shared" si="8"/>
        <v>45869</v>
      </c>
      <c r="J101" s="10">
        <f t="shared" ca="1" si="9"/>
        <v>-8585</v>
      </c>
    </row>
    <row r="102" spans="1:10" ht="16.5" thickTop="1" thickBot="1" x14ac:dyDescent="0.3">
      <c r="A102" s="88" t="s">
        <v>398</v>
      </c>
      <c r="B102" s="89">
        <v>20250228</v>
      </c>
      <c r="C102" s="89" t="s">
        <v>431</v>
      </c>
      <c r="D102" s="89" t="s">
        <v>428</v>
      </c>
      <c r="F102" s="4" t="str">
        <f t="shared" si="5"/>
        <v>2025</v>
      </c>
      <c r="G102" s="4" t="str">
        <f t="shared" si="6"/>
        <v>28</v>
      </c>
      <c r="H102" s="4" t="str">
        <f t="shared" si="7"/>
        <v>02</v>
      </c>
      <c r="I102" s="8">
        <f t="shared" si="8"/>
        <v>45716</v>
      </c>
      <c r="J102" s="10">
        <f t="shared" ca="1" si="9"/>
        <v>-8738</v>
      </c>
    </row>
    <row r="103" spans="1:10" ht="16.5" thickTop="1" thickBot="1" x14ac:dyDescent="0.3">
      <c r="A103" s="91" t="s">
        <v>382</v>
      </c>
      <c r="B103" s="92">
        <v>20250228</v>
      </c>
      <c r="C103" s="92" t="s">
        <v>425</v>
      </c>
      <c r="D103" s="92" t="s">
        <v>426</v>
      </c>
      <c r="F103" s="4" t="str">
        <f t="shared" si="5"/>
        <v>2025</v>
      </c>
      <c r="G103" s="4" t="str">
        <f t="shared" si="6"/>
        <v>28</v>
      </c>
      <c r="H103" s="4" t="str">
        <f t="shared" si="7"/>
        <v>02</v>
      </c>
      <c r="I103" s="8">
        <f t="shared" si="8"/>
        <v>45716</v>
      </c>
      <c r="J103" s="10">
        <f t="shared" ca="1" si="9"/>
        <v>-8738</v>
      </c>
    </row>
    <row r="104" spans="1:10" ht="16.5" thickTop="1" thickBot="1" x14ac:dyDescent="0.3">
      <c r="A104" s="88" t="s">
        <v>385</v>
      </c>
      <c r="B104" s="89">
        <v>20250228</v>
      </c>
      <c r="C104" s="89" t="s">
        <v>431</v>
      </c>
      <c r="D104" s="89" t="s">
        <v>428</v>
      </c>
      <c r="F104" s="4" t="str">
        <f t="shared" si="5"/>
        <v>2025</v>
      </c>
      <c r="G104" s="4" t="str">
        <f t="shared" si="6"/>
        <v>28</v>
      </c>
      <c r="H104" s="4" t="str">
        <f t="shared" si="7"/>
        <v>02</v>
      </c>
      <c r="I104" s="8">
        <f t="shared" si="8"/>
        <v>45716</v>
      </c>
      <c r="J104" s="10">
        <f t="shared" ca="1" si="9"/>
        <v>-8738</v>
      </c>
    </row>
    <row r="105" spans="1:10" ht="16.5" thickTop="1" thickBot="1" x14ac:dyDescent="0.3">
      <c r="A105" s="91" t="s">
        <v>393</v>
      </c>
      <c r="B105" s="92">
        <v>20250228</v>
      </c>
      <c r="C105" s="92" t="s">
        <v>429</v>
      </c>
      <c r="D105" s="92" t="s">
        <v>430</v>
      </c>
      <c r="F105" s="4" t="str">
        <f t="shared" si="5"/>
        <v>2025</v>
      </c>
      <c r="G105" s="4" t="str">
        <f t="shared" si="6"/>
        <v>28</v>
      </c>
      <c r="H105" s="4" t="str">
        <f t="shared" si="7"/>
        <v>02</v>
      </c>
      <c r="I105" s="8">
        <f t="shared" si="8"/>
        <v>45716</v>
      </c>
      <c r="J105" s="10">
        <f t="shared" ca="1" si="9"/>
        <v>-8738</v>
      </c>
    </row>
    <row r="106" spans="1:10" ht="16.5" thickTop="1" thickBot="1" x14ac:dyDescent="0.3">
      <c r="A106" s="88" t="s">
        <v>396</v>
      </c>
      <c r="B106" s="89">
        <v>20250915</v>
      </c>
      <c r="C106" s="89" t="s">
        <v>427</v>
      </c>
      <c r="D106" s="89" t="s">
        <v>428</v>
      </c>
      <c r="F106" s="4" t="str">
        <f t="shared" si="5"/>
        <v>2025</v>
      </c>
      <c r="G106" s="4" t="str">
        <f t="shared" si="6"/>
        <v>15</v>
      </c>
      <c r="H106" s="4" t="str">
        <f t="shared" si="7"/>
        <v>09</v>
      </c>
      <c r="I106" s="8">
        <f t="shared" si="8"/>
        <v>45915</v>
      </c>
      <c r="J106" s="10">
        <f t="shared" ca="1" si="9"/>
        <v>-8539</v>
      </c>
    </row>
    <row r="107" spans="1:10" ht="16.5" thickTop="1" thickBot="1" x14ac:dyDescent="0.3">
      <c r="A107" s="91" t="s">
        <v>371</v>
      </c>
      <c r="B107" s="92">
        <v>20251019</v>
      </c>
      <c r="C107" s="92" t="s">
        <v>425</v>
      </c>
      <c r="D107" s="92" t="s">
        <v>426</v>
      </c>
      <c r="F107" s="4" t="str">
        <f t="shared" si="5"/>
        <v>2025</v>
      </c>
      <c r="G107" s="4" t="str">
        <f t="shared" si="6"/>
        <v>19</v>
      </c>
      <c r="H107" s="4" t="str">
        <f t="shared" si="7"/>
        <v>10</v>
      </c>
      <c r="I107" s="8">
        <f t="shared" si="8"/>
        <v>45949</v>
      </c>
      <c r="J107" s="10">
        <f t="shared" ca="1" si="9"/>
        <v>-8505</v>
      </c>
    </row>
    <row r="108" spans="1:10" ht="16.5" thickTop="1" thickBot="1" x14ac:dyDescent="0.3">
      <c r="A108" s="88" t="s">
        <v>373</v>
      </c>
      <c r="B108" s="89">
        <v>20250831</v>
      </c>
      <c r="C108" s="89" t="s">
        <v>422</v>
      </c>
      <c r="D108" s="89" t="s">
        <v>423</v>
      </c>
      <c r="F108" s="4" t="str">
        <f t="shared" si="5"/>
        <v>2025</v>
      </c>
      <c r="G108" s="4" t="str">
        <f t="shared" si="6"/>
        <v>31</v>
      </c>
      <c r="H108" s="4" t="str">
        <f t="shared" si="7"/>
        <v>08</v>
      </c>
      <c r="I108" s="8">
        <f t="shared" si="8"/>
        <v>45900</v>
      </c>
      <c r="J108" s="10">
        <f t="shared" ca="1" si="9"/>
        <v>-8554</v>
      </c>
    </row>
    <row r="109" spans="1:10" ht="16.5" thickTop="1" thickBot="1" x14ac:dyDescent="0.3">
      <c r="A109" s="91" t="s">
        <v>394</v>
      </c>
      <c r="B109" s="92">
        <v>20250228</v>
      </c>
      <c r="C109" s="92" t="s">
        <v>431</v>
      </c>
      <c r="D109" s="92" t="s">
        <v>428</v>
      </c>
      <c r="F109" s="4" t="str">
        <f t="shared" si="5"/>
        <v>2025</v>
      </c>
      <c r="G109" s="4" t="str">
        <f t="shared" si="6"/>
        <v>28</v>
      </c>
      <c r="H109" s="4" t="str">
        <f t="shared" si="7"/>
        <v>02</v>
      </c>
      <c r="I109" s="8">
        <f t="shared" si="8"/>
        <v>45716</v>
      </c>
      <c r="J109" s="10">
        <f t="shared" ca="1" si="9"/>
        <v>-8738</v>
      </c>
    </row>
    <row r="110" spans="1:10" ht="16.5" thickTop="1" thickBot="1" x14ac:dyDescent="0.3">
      <c r="A110" s="88" t="s">
        <v>400</v>
      </c>
      <c r="B110" s="89">
        <v>20251130</v>
      </c>
      <c r="C110" s="89" t="s">
        <v>424</v>
      </c>
      <c r="D110" s="89" t="s">
        <v>423</v>
      </c>
      <c r="F110" s="4" t="str">
        <f t="shared" si="5"/>
        <v>2025</v>
      </c>
      <c r="G110" s="4" t="str">
        <f t="shared" si="6"/>
        <v>30</v>
      </c>
      <c r="H110" s="4" t="str">
        <f t="shared" si="7"/>
        <v>11</v>
      </c>
      <c r="I110" s="8">
        <f t="shared" si="8"/>
        <v>45991</v>
      </c>
      <c r="J110" s="10">
        <f t="shared" ca="1" si="9"/>
        <v>-8463</v>
      </c>
    </row>
    <row r="111" spans="1:10" ht="16.5" thickTop="1" thickBot="1" x14ac:dyDescent="0.3">
      <c r="A111" s="91" t="s">
        <v>399</v>
      </c>
      <c r="B111" s="92">
        <v>20250228</v>
      </c>
      <c r="C111" s="92" t="s">
        <v>424</v>
      </c>
      <c r="D111" s="92" t="s">
        <v>423</v>
      </c>
      <c r="F111" s="4" t="str">
        <f t="shared" si="5"/>
        <v>2025</v>
      </c>
      <c r="G111" s="4" t="str">
        <f t="shared" si="6"/>
        <v>28</v>
      </c>
      <c r="H111" s="4" t="str">
        <f t="shared" si="7"/>
        <v>02</v>
      </c>
      <c r="I111" s="8">
        <f t="shared" si="8"/>
        <v>45716</v>
      </c>
      <c r="J111" s="10">
        <f t="shared" ca="1" si="9"/>
        <v>-8738</v>
      </c>
    </row>
    <row r="112" spans="1:10" ht="16.5" thickTop="1" thickBot="1" x14ac:dyDescent="0.3">
      <c r="A112" s="88" t="s">
        <v>353</v>
      </c>
      <c r="B112" s="89">
        <v>20250228</v>
      </c>
      <c r="C112" s="89" t="s">
        <v>427</v>
      </c>
      <c r="D112" s="89" t="s">
        <v>428</v>
      </c>
      <c r="F112" s="4" t="str">
        <f t="shared" si="5"/>
        <v>2025</v>
      </c>
      <c r="G112" s="4" t="str">
        <f t="shared" si="6"/>
        <v>28</v>
      </c>
      <c r="H112" s="4" t="str">
        <f t="shared" si="7"/>
        <v>02</v>
      </c>
      <c r="I112" s="8">
        <f t="shared" si="8"/>
        <v>45716</v>
      </c>
      <c r="J112" s="10">
        <f t="shared" ca="1" si="9"/>
        <v>-8738</v>
      </c>
    </row>
    <row r="113" spans="1:10" ht="16.5" thickTop="1" thickBot="1" x14ac:dyDescent="0.3">
      <c r="A113" s="91" t="s">
        <v>388</v>
      </c>
      <c r="B113" s="92">
        <v>20250228</v>
      </c>
      <c r="C113" s="92" t="s">
        <v>429</v>
      </c>
      <c r="D113" s="92" t="s">
        <v>430</v>
      </c>
      <c r="F113" s="4" t="str">
        <f t="shared" si="5"/>
        <v>2025</v>
      </c>
      <c r="G113" s="4" t="str">
        <f t="shared" si="6"/>
        <v>28</v>
      </c>
      <c r="H113" s="4" t="str">
        <f t="shared" si="7"/>
        <v>02</v>
      </c>
      <c r="I113" s="8">
        <f t="shared" si="8"/>
        <v>45716</v>
      </c>
      <c r="J113" s="10">
        <f t="shared" ca="1" si="9"/>
        <v>-8738</v>
      </c>
    </row>
    <row r="114" spans="1:10" ht="16.5" thickTop="1" thickBot="1" x14ac:dyDescent="0.3">
      <c r="A114" s="88" t="s">
        <v>402</v>
      </c>
      <c r="B114" s="89">
        <v>20250228</v>
      </c>
      <c r="C114" s="89" t="s">
        <v>422</v>
      </c>
      <c r="D114" s="89" t="s">
        <v>423</v>
      </c>
      <c r="F114" s="4" t="str">
        <f t="shared" si="5"/>
        <v>2025</v>
      </c>
      <c r="G114" s="4" t="str">
        <f t="shared" si="6"/>
        <v>28</v>
      </c>
      <c r="H114" s="4" t="str">
        <f t="shared" si="7"/>
        <v>02</v>
      </c>
      <c r="I114" s="8">
        <f t="shared" si="8"/>
        <v>45716</v>
      </c>
      <c r="J114" s="10">
        <f t="shared" ca="1" si="9"/>
        <v>-8738</v>
      </c>
    </row>
    <row r="115" spans="1:10" ht="16.5" thickTop="1" thickBot="1" x14ac:dyDescent="0.3">
      <c r="A115" s="91" t="s">
        <v>401</v>
      </c>
      <c r="B115" s="92">
        <v>20250831</v>
      </c>
      <c r="C115" s="92" t="s">
        <v>429</v>
      </c>
      <c r="D115" s="92" t="s">
        <v>430</v>
      </c>
      <c r="F115" s="4" t="str">
        <f t="shared" si="5"/>
        <v>2025</v>
      </c>
      <c r="G115" s="4" t="str">
        <f t="shared" si="6"/>
        <v>31</v>
      </c>
      <c r="H115" s="4" t="str">
        <f t="shared" si="7"/>
        <v>08</v>
      </c>
      <c r="I115" s="8">
        <f t="shared" si="8"/>
        <v>45900</v>
      </c>
      <c r="J115" s="10">
        <f t="shared" ca="1" si="9"/>
        <v>-8554</v>
      </c>
    </row>
    <row r="116" spans="1:10" ht="16.5" thickTop="1" thickBot="1" x14ac:dyDescent="0.3">
      <c r="A116" s="88" t="s">
        <v>374</v>
      </c>
      <c r="B116" s="89">
        <v>20250228</v>
      </c>
      <c r="C116" s="89" t="s">
        <v>424</v>
      </c>
      <c r="D116" s="89" t="s">
        <v>423</v>
      </c>
      <c r="F116" s="4" t="str">
        <f t="shared" si="5"/>
        <v>2025</v>
      </c>
      <c r="G116" s="4" t="str">
        <f t="shared" si="6"/>
        <v>28</v>
      </c>
      <c r="H116" s="4" t="str">
        <f t="shared" si="7"/>
        <v>02</v>
      </c>
      <c r="I116" s="8">
        <f t="shared" si="8"/>
        <v>45716</v>
      </c>
      <c r="J116" s="10">
        <f t="shared" ca="1" si="9"/>
        <v>-8738</v>
      </c>
    </row>
    <row r="117" spans="1:10" ht="16.5" thickTop="1" thickBot="1" x14ac:dyDescent="0.3">
      <c r="A117" s="91" t="s">
        <v>383</v>
      </c>
      <c r="B117" s="92">
        <v>20250630</v>
      </c>
      <c r="C117" s="92" t="s">
        <v>425</v>
      </c>
      <c r="D117" s="92" t="s">
        <v>426</v>
      </c>
      <c r="F117" s="4" t="str">
        <f t="shared" si="5"/>
        <v>2025</v>
      </c>
      <c r="G117" s="4" t="str">
        <f t="shared" si="6"/>
        <v>30</v>
      </c>
      <c r="H117" s="4" t="str">
        <f t="shared" si="7"/>
        <v>06</v>
      </c>
      <c r="I117" s="8">
        <f t="shared" si="8"/>
        <v>45838</v>
      </c>
      <c r="J117" s="10">
        <f t="shared" ca="1" si="9"/>
        <v>-8616</v>
      </c>
    </row>
    <row r="118" spans="1:10" ht="16.5" thickTop="1" thickBot="1" x14ac:dyDescent="0.3">
      <c r="A118" s="88" t="s">
        <v>359</v>
      </c>
      <c r="B118" s="89">
        <v>20250531</v>
      </c>
      <c r="C118" s="89" t="s">
        <v>427</v>
      </c>
      <c r="D118" s="89" t="s">
        <v>428</v>
      </c>
      <c r="F118" s="4" t="str">
        <f t="shared" si="5"/>
        <v>2025</v>
      </c>
      <c r="G118" s="4" t="str">
        <f t="shared" si="6"/>
        <v>31</v>
      </c>
      <c r="H118" s="4" t="str">
        <f t="shared" si="7"/>
        <v>05</v>
      </c>
      <c r="I118" s="8">
        <f t="shared" si="8"/>
        <v>45808</v>
      </c>
      <c r="J118" s="10">
        <f t="shared" ca="1" si="9"/>
        <v>-8646</v>
      </c>
    </row>
    <row r="119" spans="1:10" ht="16.5" thickTop="1" thickBot="1" x14ac:dyDescent="0.3">
      <c r="A119" s="91" t="s">
        <v>357</v>
      </c>
      <c r="B119" s="92">
        <v>20250228</v>
      </c>
      <c r="C119" s="92" t="s">
        <v>422</v>
      </c>
      <c r="D119" s="92" t="s">
        <v>423</v>
      </c>
      <c r="F119" s="4" t="str">
        <f t="shared" si="5"/>
        <v>2025</v>
      </c>
      <c r="G119" s="4" t="str">
        <f t="shared" si="6"/>
        <v>28</v>
      </c>
      <c r="H119" s="4" t="str">
        <f t="shared" si="7"/>
        <v>02</v>
      </c>
      <c r="I119" s="8">
        <f t="shared" si="8"/>
        <v>45716</v>
      </c>
      <c r="J119" s="10">
        <f t="shared" ca="1" si="9"/>
        <v>-8738</v>
      </c>
    </row>
    <row r="120" spans="1:10" ht="16.5" thickTop="1" thickBot="1" x14ac:dyDescent="0.3">
      <c r="A120" s="88" t="s">
        <v>344</v>
      </c>
      <c r="B120" s="89">
        <v>20250301</v>
      </c>
      <c r="C120" s="89" t="s">
        <v>422</v>
      </c>
      <c r="D120" s="89" t="s">
        <v>423</v>
      </c>
      <c r="F120" s="4" t="str">
        <f t="shared" si="5"/>
        <v>2025</v>
      </c>
      <c r="G120" s="4" t="str">
        <f t="shared" si="6"/>
        <v>01</v>
      </c>
      <c r="H120" s="4" t="str">
        <f t="shared" si="7"/>
        <v>03</v>
      </c>
      <c r="I120" s="8">
        <f t="shared" si="8"/>
        <v>45717</v>
      </c>
      <c r="J120" s="10">
        <f t="shared" ca="1" si="9"/>
        <v>-8737</v>
      </c>
    </row>
    <row r="121" spans="1:10" ht="16.5" thickTop="1" thickBot="1" x14ac:dyDescent="0.3">
      <c r="A121" s="91" t="s">
        <v>405</v>
      </c>
      <c r="B121" s="92">
        <v>20250731</v>
      </c>
      <c r="C121" s="92" t="s">
        <v>431</v>
      </c>
      <c r="D121" s="92" t="s">
        <v>428</v>
      </c>
      <c r="F121" s="4" t="str">
        <f t="shared" si="5"/>
        <v>2025</v>
      </c>
      <c r="G121" s="4" t="str">
        <f t="shared" si="6"/>
        <v>31</v>
      </c>
      <c r="H121" s="4" t="str">
        <f t="shared" si="7"/>
        <v>07</v>
      </c>
      <c r="I121" s="8">
        <f t="shared" si="8"/>
        <v>45869</v>
      </c>
      <c r="J121" s="10">
        <f t="shared" ca="1" si="9"/>
        <v>-8585</v>
      </c>
    </row>
    <row r="122" spans="1:10" ht="16.5" thickTop="1" thickBot="1" x14ac:dyDescent="0.3">
      <c r="A122" s="88" t="s">
        <v>406</v>
      </c>
      <c r="B122" s="89">
        <v>20250731</v>
      </c>
      <c r="C122" s="89" t="s">
        <v>427</v>
      </c>
      <c r="D122" s="89" t="s">
        <v>428</v>
      </c>
      <c r="F122" s="4" t="str">
        <f t="shared" si="5"/>
        <v>2025</v>
      </c>
      <c r="G122" s="4" t="str">
        <f t="shared" si="6"/>
        <v>31</v>
      </c>
      <c r="H122" s="4" t="str">
        <f t="shared" si="7"/>
        <v>07</v>
      </c>
      <c r="I122" s="8">
        <f t="shared" si="8"/>
        <v>45869</v>
      </c>
      <c r="J122" s="10">
        <f t="shared" ca="1" si="9"/>
        <v>-8585</v>
      </c>
    </row>
    <row r="123" spans="1:10" ht="16.5" thickTop="1" thickBot="1" x14ac:dyDescent="0.3">
      <c r="A123" s="91" t="s">
        <v>407</v>
      </c>
      <c r="B123" s="92">
        <v>20250531</v>
      </c>
      <c r="C123" s="92" t="s">
        <v>431</v>
      </c>
      <c r="D123" s="92" t="s">
        <v>428</v>
      </c>
      <c r="F123" s="4" t="str">
        <f t="shared" si="5"/>
        <v>2025</v>
      </c>
      <c r="G123" s="4" t="str">
        <f t="shared" si="6"/>
        <v>31</v>
      </c>
      <c r="H123" s="4" t="str">
        <f t="shared" si="7"/>
        <v>05</v>
      </c>
      <c r="I123" s="8">
        <f t="shared" si="8"/>
        <v>45808</v>
      </c>
      <c r="J123" s="10">
        <f t="shared" ca="1" si="9"/>
        <v>-8646</v>
      </c>
    </row>
    <row r="124" spans="1:10" ht="16.5" thickTop="1" thickBot="1" x14ac:dyDescent="0.3">
      <c r="A124" s="88" t="s">
        <v>408</v>
      </c>
      <c r="B124" s="89">
        <v>20250831</v>
      </c>
      <c r="C124" s="89" t="s">
        <v>433</v>
      </c>
      <c r="D124" s="89" t="s">
        <v>428</v>
      </c>
      <c r="F124" s="4" t="str">
        <f t="shared" si="5"/>
        <v>2025</v>
      </c>
      <c r="G124" s="4" t="str">
        <f t="shared" si="6"/>
        <v>31</v>
      </c>
      <c r="H124" s="4" t="str">
        <f t="shared" si="7"/>
        <v>08</v>
      </c>
      <c r="I124" s="8">
        <f t="shared" si="8"/>
        <v>45900</v>
      </c>
      <c r="J124" s="10">
        <f t="shared" ca="1" si="9"/>
        <v>-8554</v>
      </c>
    </row>
    <row r="125" spans="1:10" ht="16.5" thickTop="1" thickBot="1" x14ac:dyDescent="0.3">
      <c r="A125" s="91" t="s">
        <v>409</v>
      </c>
      <c r="B125" s="92">
        <v>20250511</v>
      </c>
      <c r="C125" s="92" t="s">
        <v>425</v>
      </c>
      <c r="D125" s="92" t="s">
        <v>426</v>
      </c>
      <c r="F125" s="4" t="str">
        <f t="shared" si="5"/>
        <v>2025</v>
      </c>
      <c r="G125" s="4" t="str">
        <f t="shared" si="6"/>
        <v>11</v>
      </c>
      <c r="H125" s="4" t="str">
        <f t="shared" si="7"/>
        <v>05</v>
      </c>
      <c r="I125" s="8">
        <f t="shared" si="8"/>
        <v>45788</v>
      </c>
      <c r="J125" s="10">
        <f t="shared" ca="1" si="9"/>
        <v>-8666</v>
      </c>
    </row>
    <row r="126" spans="1:10" ht="16.5" thickTop="1" thickBot="1" x14ac:dyDescent="0.3">
      <c r="A126" s="88" t="s">
        <v>403</v>
      </c>
      <c r="B126" s="89">
        <v>20251130</v>
      </c>
      <c r="C126" s="89" t="s">
        <v>431</v>
      </c>
      <c r="D126" s="89" t="s">
        <v>428</v>
      </c>
      <c r="F126" s="4" t="str">
        <f t="shared" si="5"/>
        <v>2025</v>
      </c>
      <c r="G126" s="4" t="str">
        <f t="shared" si="6"/>
        <v>30</v>
      </c>
      <c r="H126" s="4" t="str">
        <f t="shared" si="7"/>
        <v>11</v>
      </c>
      <c r="I126" s="8">
        <f t="shared" si="8"/>
        <v>45991</v>
      </c>
      <c r="J126" s="10">
        <f t="shared" ca="1" si="9"/>
        <v>-8463</v>
      </c>
    </row>
    <row r="127" spans="1:10" ht="16.5" thickTop="1" thickBot="1" x14ac:dyDescent="0.3">
      <c r="A127" s="91" t="s">
        <v>379</v>
      </c>
      <c r="B127" s="92">
        <v>20250727</v>
      </c>
      <c r="C127" s="92" t="s">
        <v>425</v>
      </c>
      <c r="D127" s="92" t="s">
        <v>426</v>
      </c>
      <c r="F127" s="4" t="str">
        <f t="shared" si="5"/>
        <v>2025</v>
      </c>
      <c r="G127" s="4" t="str">
        <f t="shared" si="6"/>
        <v>27</v>
      </c>
      <c r="H127" s="4" t="str">
        <f t="shared" si="7"/>
        <v>07</v>
      </c>
      <c r="I127" s="8">
        <f t="shared" si="8"/>
        <v>45865</v>
      </c>
      <c r="J127" s="10">
        <f t="shared" ca="1" si="9"/>
        <v>-8589</v>
      </c>
    </row>
    <row r="128" spans="1:10" ht="16.5" thickTop="1" thickBot="1" x14ac:dyDescent="0.3">
      <c r="A128" s="88" t="s">
        <v>411</v>
      </c>
      <c r="B128" s="89">
        <v>20250228</v>
      </c>
      <c r="C128" s="89" t="s">
        <v>433</v>
      </c>
      <c r="D128" s="89" t="s">
        <v>428</v>
      </c>
      <c r="F128" s="4" t="str">
        <f t="shared" si="5"/>
        <v>2025</v>
      </c>
      <c r="G128" s="4" t="str">
        <f t="shared" si="6"/>
        <v>28</v>
      </c>
      <c r="H128" s="4" t="str">
        <f t="shared" si="7"/>
        <v>02</v>
      </c>
      <c r="I128" s="8">
        <f t="shared" si="8"/>
        <v>45716</v>
      </c>
      <c r="J128" s="10">
        <f t="shared" ca="1" si="9"/>
        <v>-8738</v>
      </c>
    </row>
    <row r="129" spans="1:10" ht="16.5" thickTop="1" thickBot="1" x14ac:dyDescent="0.3">
      <c r="A129" s="91" t="s">
        <v>397</v>
      </c>
      <c r="B129" s="92">
        <v>20250228</v>
      </c>
      <c r="C129" s="92" t="s">
        <v>431</v>
      </c>
      <c r="D129" s="92" t="s">
        <v>428</v>
      </c>
      <c r="F129" s="4" t="str">
        <f t="shared" si="5"/>
        <v>2025</v>
      </c>
      <c r="G129" s="4" t="str">
        <f t="shared" si="6"/>
        <v>28</v>
      </c>
      <c r="H129" s="4" t="str">
        <f t="shared" si="7"/>
        <v>02</v>
      </c>
      <c r="I129" s="8">
        <f t="shared" si="8"/>
        <v>45716</v>
      </c>
      <c r="J129" s="10">
        <f t="shared" ca="1" si="9"/>
        <v>-8738</v>
      </c>
    </row>
    <row r="130" spans="1:10" ht="16.5" thickTop="1" thickBot="1" x14ac:dyDescent="0.3">
      <c r="A130" s="88" t="s">
        <v>410</v>
      </c>
      <c r="B130" s="89">
        <v>20250630</v>
      </c>
      <c r="C130" s="89" t="s">
        <v>427</v>
      </c>
      <c r="D130" s="89" t="s">
        <v>428</v>
      </c>
      <c r="F130" s="4" t="str">
        <f t="shared" si="5"/>
        <v>2025</v>
      </c>
      <c r="G130" s="4" t="str">
        <f t="shared" si="6"/>
        <v>30</v>
      </c>
      <c r="H130" s="4" t="str">
        <f t="shared" si="7"/>
        <v>06</v>
      </c>
      <c r="I130" s="8">
        <f t="shared" si="8"/>
        <v>45838</v>
      </c>
      <c r="J130" s="10">
        <f t="shared" ca="1" si="9"/>
        <v>-8616</v>
      </c>
    </row>
    <row r="131" spans="1:10" ht="16.5" thickTop="1" thickBot="1" x14ac:dyDescent="0.3">
      <c r="A131" s="91" t="s">
        <v>347</v>
      </c>
      <c r="B131" s="92">
        <v>20250228</v>
      </c>
      <c r="C131" s="92" t="s">
        <v>429</v>
      </c>
      <c r="D131" s="92" t="s">
        <v>430</v>
      </c>
      <c r="F131" s="4" t="str">
        <f t="shared" ref="F131:F187" si="10">LEFT(B131,4)</f>
        <v>2025</v>
      </c>
      <c r="G131" s="4" t="str">
        <f t="shared" ref="G131:G192" si="11">RIGHT(B131,2)</f>
        <v>28</v>
      </c>
      <c r="H131" s="4" t="str">
        <f t="shared" ref="H131:H192" si="12">MID(B131,5,2)</f>
        <v>02</v>
      </c>
      <c r="I131" s="8">
        <f t="shared" ref="I131:I192" si="13">DATE(F131,H131,G131)</f>
        <v>45716</v>
      </c>
      <c r="J131" s="10">
        <f t="shared" ref="J131:J192" ca="1" si="14">I131-$M$1</f>
        <v>-8738</v>
      </c>
    </row>
    <row r="132" spans="1:10" ht="16.5" thickTop="1" thickBot="1" x14ac:dyDescent="0.3">
      <c r="A132" s="88" t="s">
        <v>404</v>
      </c>
      <c r="B132" s="89">
        <v>20250228</v>
      </c>
      <c r="C132" s="89" t="s">
        <v>431</v>
      </c>
      <c r="D132" s="89" t="s">
        <v>428</v>
      </c>
      <c r="F132" s="4" t="str">
        <f t="shared" si="10"/>
        <v>2025</v>
      </c>
      <c r="G132" s="4" t="str">
        <f t="shared" si="11"/>
        <v>28</v>
      </c>
      <c r="H132" s="4" t="str">
        <f t="shared" si="12"/>
        <v>02</v>
      </c>
      <c r="I132" s="8">
        <f t="shared" si="13"/>
        <v>45716</v>
      </c>
      <c r="J132" s="10">
        <f t="shared" ca="1" si="14"/>
        <v>-8738</v>
      </c>
    </row>
    <row r="133" spans="1:10" ht="16.5" thickTop="1" thickBot="1" x14ac:dyDescent="0.3">
      <c r="A133" s="91" t="s">
        <v>413</v>
      </c>
      <c r="B133" s="92">
        <v>20250228</v>
      </c>
      <c r="C133" s="92" t="s">
        <v>425</v>
      </c>
      <c r="D133" s="92" t="s">
        <v>426</v>
      </c>
      <c r="F133" s="4" t="str">
        <f t="shared" si="10"/>
        <v>2025</v>
      </c>
      <c r="G133" s="4" t="str">
        <f t="shared" si="11"/>
        <v>28</v>
      </c>
      <c r="H133" s="4" t="str">
        <f t="shared" si="12"/>
        <v>02</v>
      </c>
      <c r="I133" s="8">
        <f t="shared" si="13"/>
        <v>45716</v>
      </c>
      <c r="J133" s="10">
        <f t="shared" ca="1" si="14"/>
        <v>-8738</v>
      </c>
    </row>
    <row r="134" spans="1:10" ht="16.5" thickTop="1" thickBot="1" x14ac:dyDescent="0.3">
      <c r="A134" s="88" t="s">
        <v>412</v>
      </c>
      <c r="B134" s="89">
        <v>20250331</v>
      </c>
      <c r="C134" s="89" t="s">
        <v>434</v>
      </c>
      <c r="D134" s="89" t="s">
        <v>423</v>
      </c>
      <c r="F134" s="4" t="str">
        <f t="shared" si="10"/>
        <v>2025</v>
      </c>
      <c r="G134" s="4" t="str">
        <f t="shared" si="11"/>
        <v>31</v>
      </c>
      <c r="H134" s="4" t="str">
        <f t="shared" si="12"/>
        <v>03</v>
      </c>
      <c r="I134" s="8">
        <f t="shared" si="13"/>
        <v>45747</v>
      </c>
      <c r="J134" s="10">
        <f t="shared" ca="1" si="14"/>
        <v>-8707</v>
      </c>
    </row>
    <row r="135" spans="1:10" ht="16.5" thickTop="1" thickBot="1" x14ac:dyDescent="0.3">
      <c r="A135" s="167" t="s">
        <v>381</v>
      </c>
      <c r="B135" s="168">
        <v>20250401</v>
      </c>
      <c r="C135" s="168" t="s">
        <v>434</v>
      </c>
      <c r="D135" s="168" t="s">
        <v>423</v>
      </c>
      <c r="F135" s="4" t="str">
        <f t="shared" si="10"/>
        <v>2025</v>
      </c>
      <c r="G135" s="4" t="str">
        <f t="shared" si="11"/>
        <v>01</v>
      </c>
      <c r="H135" s="4" t="str">
        <f t="shared" si="12"/>
        <v>04</v>
      </c>
      <c r="I135" s="8">
        <f t="shared" si="13"/>
        <v>45748</v>
      </c>
      <c r="J135" s="10">
        <f t="shared" ca="1" si="14"/>
        <v>-8706</v>
      </c>
    </row>
    <row r="136" spans="1:10" ht="16.5" thickTop="1" thickBot="1" x14ac:dyDescent="0.3">
      <c r="A136" s="169" t="s">
        <v>416</v>
      </c>
      <c r="B136" s="170">
        <v>20250228</v>
      </c>
      <c r="C136" s="170" t="s">
        <v>429</v>
      </c>
      <c r="D136" s="170" t="s">
        <v>430</v>
      </c>
      <c r="F136" s="4" t="str">
        <f t="shared" si="10"/>
        <v>2025</v>
      </c>
      <c r="G136" s="4" t="str">
        <f t="shared" si="11"/>
        <v>28</v>
      </c>
      <c r="H136" s="4" t="str">
        <f t="shared" si="12"/>
        <v>02</v>
      </c>
      <c r="I136" s="8">
        <f t="shared" si="13"/>
        <v>45716</v>
      </c>
      <c r="J136" s="10">
        <f t="shared" ca="1" si="14"/>
        <v>-8738</v>
      </c>
    </row>
    <row r="137" spans="1:10" ht="16.5" thickTop="1" thickBot="1" x14ac:dyDescent="0.3">
      <c r="A137" s="167" t="s">
        <v>349</v>
      </c>
      <c r="B137" s="168">
        <v>20251106</v>
      </c>
      <c r="C137" s="168" t="s">
        <v>434</v>
      </c>
      <c r="D137" s="168" t="s">
        <v>423</v>
      </c>
      <c r="F137" s="4" t="str">
        <f t="shared" si="10"/>
        <v>2025</v>
      </c>
      <c r="G137" s="4" t="str">
        <f t="shared" si="11"/>
        <v>06</v>
      </c>
      <c r="H137" s="4" t="str">
        <f t="shared" si="12"/>
        <v>11</v>
      </c>
      <c r="I137" s="8">
        <f t="shared" si="13"/>
        <v>45967</v>
      </c>
      <c r="J137" s="10">
        <f t="shared" ca="1" si="14"/>
        <v>-8487</v>
      </c>
    </row>
    <row r="138" spans="1:10" ht="16.5" thickTop="1" thickBot="1" x14ac:dyDescent="0.3">
      <c r="A138" s="169" t="s">
        <v>377</v>
      </c>
      <c r="B138" s="170">
        <v>20250501</v>
      </c>
      <c r="C138" s="170" t="s">
        <v>426</v>
      </c>
      <c r="D138" s="170" t="s">
        <v>423</v>
      </c>
      <c r="F138" s="4" t="str">
        <f t="shared" si="10"/>
        <v>2025</v>
      </c>
      <c r="G138" s="4" t="str">
        <f t="shared" si="11"/>
        <v>01</v>
      </c>
      <c r="H138" s="4" t="str">
        <f t="shared" si="12"/>
        <v>05</v>
      </c>
      <c r="I138" s="8">
        <f t="shared" si="13"/>
        <v>45778</v>
      </c>
      <c r="J138" s="10">
        <f t="shared" ca="1" si="14"/>
        <v>-8676</v>
      </c>
    </row>
    <row r="139" spans="1:10" ht="16.5" thickTop="1" thickBot="1" x14ac:dyDescent="0.3">
      <c r="A139" s="167" t="s">
        <v>419</v>
      </c>
      <c r="B139" s="168">
        <v>20251101</v>
      </c>
      <c r="C139" s="168" t="s">
        <v>426</v>
      </c>
      <c r="D139" s="168" t="s">
        <v>423</v>
      </c>
      <c r="F139" s="4" t="str">
        <f t="shared" si="10"/>
        <v>2025</v>
      </c>
      <c r="G139" s="4" t="str">
        <f t="shared" si="11"/>
        <v>01</v>
      </c>
      <c r="H139" s="4" t="str">
        <f t="shared" si="12"/>
        <v>11</v>
      </c>
      <c r="I139" s="8">
        <f t="shared" si="13"/>
        <v>45962</v>
      </c>
      <c r="J139" s="10">
        <f t="shared" ca="1" si="14"/>
        <v>-8492</v>
      </c>
    </row>
    <row r="140" spans="1:10" ht="16.5" thickTop="1" thickBot="1" x14ac:dyDescent="0.3">
      <c r="A140" s="169" t="s">
        <v>414</v>
      </c>
      <c r="B140" s="170">
        <v>20251031</v>
      </c>
      <c r="C140" s="170" t="s">
        <v>432</v>
      </c>
      <c r="D140" s="170" t="s">
        <v>423</v>
      </c>
      <c r="F140" s="4" t="str">
        <f t="shared" si="10"/>
        <v>2025</v>
      </c>
      <c r="G140" s="4" t="str">
        <f t="shared" si="11"/>
        <v>31</v>
      </c>
      <c r="H140" s="4" t="str">
        <f t="shared" si="12"/>
        <v>10</v>
      </c>
      <c r="I140" s="8">
        <f t="shared" si="13"/>
        <v>45961</v>
      </c>
      <c r="J140" s="10">
        <f t="shared" ca="1" si="14"/>
        <v>-8493</v>
      </c>
    </row>
    <row r="141" spans="1:10" ht="16.5" thickTop="1" thickBot="1" x14ac:dyDescent="0.3">
      <c r="A141" s="167" t="s">
        <v>370</v>
      </c>
      <c r="B141" s="168">
        <v>20250430</v>
      </c>
      <c r="C141" s="168" t="s">
        <v>434</v>
      </c>
      <c r="D141" s="168" t="s">
        <v>423</v>
      </c>
      <c r="F141" s="4" t="str">
        <f t="shared" si="10"/>
        <v>2025</v>
      </c>
      <c r="G141" s="4" t="str">
        <f t="shared" si="11"/>
        <v>30</v>
      </c>
      <c r="H141" s="4" t="str">
        <f t="shared" si="12"/>
        <v>04</v>
      </c>
      <c r="I141" s="8">
        <f t="shared" si="13"/>
        <v>45777</v>
      </c>
      <c r="J141" s="10">
        <f t="shared" ca="1" si="14"/>
        <v>-8677</v>
      </c>
    </row>
    <row r="142" spans="1:10" ht="16.5" thickTop="1" thickBot="1" x14ac:dyDescent="0.3">
      <c r="A142" s="169" t="s">
        <v>417</v>
      </c>
      <c r="B142" s="170">
        <v>20250415</v>
      </c>
      <c r="C142" s="170" t="s">
        <v>427</v>
      </c>
      <c r="D142" s="170" t="s">
        <v>428</v>
      </c>
      <c r="F142" s="4" t="str">
        <f t="shared" si="10"/>
        <v>2025</v>
      </c>
      <c r="G142" s="4" t="str">
        <f t="shared" si="11"/>
        <v>15</v>
      </c>
      <c r="H142" s="4" t="str">
        <f t="shared" si="12"/>
        <v>04</v>
      </c>
      <c r="I142" s="8">
        <f t="shared" si="13"/>
        <v>45762</v>
      </c>
      <c r="J142" s="10">
        <f t="shared" ca="1" si="14"/>
        <v>-8692</v>
      </c>
    </row>
    <row r="143" spans="1:10" ht="16.5" thickTop="1" thickBot="1" x14ac:dyDescent="0.3">
      <c r="A143" s="167" t="s">
        <v>418</v>
      </c>
      <c r="B143" s="168">
        <v>20250430</v>
      </c>
      <c r="C143" s="168" t="s">
        <v>425</v>
      </c>
      <c r="D143" s="168" t="s">
        <v>426</v>
      </c>
      <c r="F143" s="4" t="str">
        <f t="shared" si="10"/>
        <v>2025</v>
      </c>
      <c r="G143" s="4" t="str">
        <f t="shared" si="11"/>
        <v>30</v>
      </c>
      <c r="H143" s="4" t="str">
        <f t="shared" si="12"/>
        <v>04</v>
      </c>
      <c r="I143" s="8">
        <f t="shared" si="13"/>
        <v>45777</v>
      </c>
      <c r="J143" s="10">
        <f t="shared" ca="1" si="14"/>
        <v>-8677</v>
      </c>
    </row>
    <row r="144" spans="1:10" ht="16.5" thickTop="1" thickBot="1" x14ac:dyDescent="0.3">
      <c r="A144" s="169" t="s">
        <v>420</v>
      </c>
      <c r="B144" s="170">
        <v>20250430</v>
      </c>
      <c r="C144" s="170" t="s">
        <v>429</v>
      </c>
      <c r="D144" s="170" t="s">
        <v>430</v>
      </c>
      <c r="F144" s="4" t="str">
        <f t="shared" si="10"/>
        <v>2025</v>
      </c>
      <c r="G144" s="4" t="str">
        <f t="shared" si="11"/>
        <v>30</v>
      </c>
      <c r="H144" s="4" t="str">
        <f t="shared" si="12"/>
        <v>04</v>
      </c>
      <c r="I144" s="8">
        <f t="shared" si="13"/>
        <v>45777</v>
      </c>
      <c r="J144" s="10">
        <f t="shared" ca="1" si="14"/>
        <v>-8677</v>
      </c>
    </row>
    <row r="145" spans="1:10" ht="16.5" thickTop="1" thickBot="1" x14ac:dyDescent="0.3">
      <c r="A145" s="167" t="s">
        <v>415</v>
      </c>
      <c r="B145" s="168">
        <v>20250731</v>
      </c>
      <c r="C145" s="168" t="s">
        <v>425</v>
      </c>
      <c r="D145" s="168" t="s">
        <v>426</v>
      </c>
      <c r="F145" s="4" t="str">
        <f t="shared" si="10"/>
        <v>2025</v>
      </c>
      <c r="G145" s="4" t="str">
        <f t="shared" si="11"/>
        <v>31</v>
      </c>
      <c r="H145" s="4" t="str">
        <f t="shared" si="12"/>
        <v>07</v>
      </c>
      <c r="I145" s="8">
        <f t="shared" si="13"/>
        <v>45869</v>
      </c>
      <c r="J145" s="10">
        <f t="shared" ca="1" si="14"/>
        <v>-8585</v>
      </c>
    </row>
    <row r="146" spans="1:10" ht="16.5" thickTop="1" thickBot="1" x14ac:dyDescent="0.3">
      <c r="A146" s="169" t="s">
        <v>421</v>
      </c>
      <c r="B146" s="170">
        <v>20251031</v>
      </c>
      <c r="C146" s="170" t="s">
        <v>422</v>
      </c>
      <c r="D146" s="170" t="s">
        <v>423</v>
      </c>
      <c r="F146" s="4" t="str">
        <f t="shared" si="10"/>
        <v>2025</v>
      </c>
      <c r="G146" s="4" t="str">
        <f t="shared" si="11"/>
        <v>31</v>
      </c>
      <c r="H146" s="4" t="str">
        <f t="shared" si="12"/>
        <v>10</v>
      </c>
      <c r="I146" s="8">
        <f t="shared" si="13"/>
        <v>45961</v>
      </c>
      <c r="J146" s="10">
        <f t="shared" ca="1" si="14"/>
        <v>-8493</v>
      </c>
    </row>
    <row r="147" spans="1:10" ht="16.5" thickTop="1" thickBot="1" x14ac:dyDescent="0.3">
      <c r="A147" s="171" t="s">
        <v>367</v>
      </c>
      <c r="B147" s="172">
        <v>20251130</v>
      </c>
      <c r="C147" s="172" t="s">
        <v>422</v>
      </c>
      <c r="D147" s="172" t="s">
        <v>423</v>
      </c>
      <c r="F147" s="4" t="str">
        <f t="shared" si="10"/>
        <v>2025</v>
      </c>
      <c r="G147" s="4" t="str">
        <f t="shared" si="11"/>
        <v>30</v>
      </c>
      <c r="H147" s="4" t="str">
        <f t="shared" si="12"/>
        <v>11</v>
      </c>
      <c r="I147" s="8">
        <f t="shared" si="13"/>
        <v>45991</v>
      </c>
      <c r="J147" s="10">
        <f t="shared" ca="1" si="14"/>
        <v>-8463</v>
      </c>
    </row>
    <row r="148" spans="1:10" ht="16.5" thickTop="1" thickBot="1" x14ac:dyDescent="0.3">
      <c r="A148" s="171" t="s">
        <v>183</v>
      </c>
      <c r="B148" s="89">
        <v>20250228</v>
      </c>
      <c r="C148" s="89"/>
      <c r="D148" s="90"/>
      <c r="F148" s="4" t="str">
        <f t="shared" si="10"/>
        <v>2025</v>
      </c>
      <c r="G148" s="4" t="str">
        <f t="shared" si="11"/>
        <v>28</v>
      </c>
      <c r="H148" s="4" t="str">
        <f t="shared" si="12"/>
        <v>02</v>
      </c>
      <c r="I148" s="8">
        <f t="shared" si="13"/>
        <v>45716</v>
      </c>
      <c r="J148" s="10">
        <f t="shared" ca="1" si="14"/>
        <v>-8738</v>
      </c>
    </row>
    <row r="149" spans="1:10" ht="16.5" thickTop="1" thickBot="1" x14ac:dyDescent="0.3">
      <c r="A149" s="91" t="s">
        <v>476</v>
      </c>
      <c r="B149" s="92">
        <v>20250228</v>
      </c>
      <c r="C149" s="92"/>
      <c r="D149" s="93"/>
      <c r="F149" s="4" t="str">
        <f t="shared" si="10"/>
        <v>2025</v>
      </c>
      <c r="G149" s="4" t="str">
        <f t="shared" si="11"/>
        <v>28</v>
      </c>
      <c r="H149" s="4" t="str">
        <f t="shared" si="12"/>
        <v>02</v>
      </c>
      <c r="I149" s="8">
        <f t="shared" si="13"/>
        <v>45716</v>
      </c>
      <c r="J149" s="10">
        <f t="shared" ca="1" si="14"/>
        <v>-8738</v>
      </c>
    </row>
    <row r="150" spans="1:10" ht="16.5" thickTop="1" thickBot="1" x14ac:dyDescent="0.3">
      <c r="A150" s="88" t="s">
        <v>530</v>
      </c>
      <c r="B150" s="89">
        <v>20250228</v>
      </c>
      <c r="C150" s="89"/>
      <c r="D150" s="90"/>
      <c r="F150" s="4" t="str">
        <f t="shared" si="10"/>
        <v>2025</v>
      </c>
      <c r="G150" s="4" t="str">
        <f t="shared" si="11"/>
        <v>28</v>
      </c>
      <c r="H150" s="4" t="str">
        <f t="shared" si="12"/>
        <v>02</v>
      </c>
      <c r="I150" s="8">
        <f t="shared" si="13"/>
        <v>45716</v>
      </c>
      <c r="J150" s="10">
        <f t="shared" ca="1" si="14"/>
        <v>-8738</v>
      </c>
    </row>
    <row r="151" spans="1:10" ht="16.5" thickTop="1" thickBot="1" x14ac:dyDescent="0.3">
      <c r="A151" s="91"/>
      <c r="B151" s="92"/>
      <c r="C151" s="92"/>
      <c r="D151" s="93"/>
      <c r="F151" s="4" t="str">
        <f t="shared" si="10"/>
        <v/>
      </c>
      <c r="G151" s="4" t="str">
        <f t="shared" si="11"/>
        <v/>
      </c>
      <c r="H151" s="4" t="str">
        <f t="shared" si="12"/>
        <v/>
      </c>
      <c r="I151" s="8" t="e">
        <f t="shared" si="13"/>
        <v>#VALUE!</v>
      </c>
      <c r="J151" s="10" t="e">
        <f t="shared" ca="1" si="14"/>
        <v>#VALUE!</v>
      </c>
    </row>
    <row r="152" spans="1:10" ht="16.5" thickTop="1" thickBot="1" x14ac:dyDescent="0.3">
      <c r="A152" s="88"/>
      <c r="B152" s="89"/>
      <c r="C152" s="89"/>
      <c r="D152" s="90"/>
      <c r="F152" s="4" t="str">
        <f t="shared" si="10"/>
        <v/>
      </c>
      <c r="G152" s="4" t="str">
        <f t="shared" si="11"/>
        <v/>
      </c>
      <c r="H152" s="4" t="str">
        <f t="shared" si="12"/>
        <v/>
      </c>
      <c r="I152" s="8" t="e">
        <f t="shared" si="13"/>
        <v>#VALUE!</v>
      </c>
      <c r="J152" s="10" t="e">
        <f t="shared" ca="1" si="14"/>
        <v>#VALUE!</v>
      </c>
    </row>
    <row r="153" spans="1:10" ht="16.5" thickTop="1" thickBot="1" x14ac:dyDescent="0.3">
      <c r="A153" s="91"/>
      <c r="B153" s="92"/>
      <c r="C153" s="92"/>
      <c r="D153" s="93"/>
      <c r="F153" s="4" t="str">
        <f t="shared" si="10"/>
        <v/>
      </c>
      <c r="G153" s="4" t="str">
        <f t="shared" si="11"/>
        <v/>
      </c>
      <c r="H153" s="4" t="str">
        <f t="shared" si="12"/>
        <v/>
      </c>
      <c r="I153" s="8" t="e">
        <f t="shared" si="13"/>
        <v>#VALUE!</v>
      </c>
      <c r="J153" s="10" t="e">
        <f t="shared" ca="1" si="14"/>
        <v>#VALUE!</v>
      </c>
    </row>
    <row r="154" spans="1:10" ht="16.5" thickTop="1" thickBot="1" x14ac:dyDescent="0.3">
      <c r="A154" s="88"/>
      <c r="B154" s="89"/>
      <c r="C154" s="89"/>
      <c r="D154" s="90"/>
      <c r="F154" s="4" t="str">
        <f t="shared" si="10"/>
        <v/>
      </c>
      <c r="G154" s="4" t="str">
        <f t="shared" si="11"/>
        <v/>
      </c>
      <c r="H154" s="4" t="str">
        <f t="shared" si="12"/>
        <v/>
      </c>
      <c r="I154" s="8" t="e">
        <f t="shared" si="13"/>
        <v>#VALUE!</v>
      </c>
      <c r="J154" s="10" t="e">
        <f t="shared" ca="1" si="14"/>
        <v>#VALUE!</v>
      </c>
    </row>
    <row r="155" spans="1:10" ht="16.5" thickTop="1" thickBot="1" x14ac:dyDescent="0.3">
      <c r="A155" s="91"/>
      <c r="B155" s="92"/>
      <c r="C155" s="92"/>
      <c r="D155" s="93"/>
      <c r="F155" s="4" t="str">
        <f t="shared" si="10"/>
        <v/>
      </c>
      <c r="G155" s="4" t="str">
        <f t="shared" si="11"/>
        <v/>
      </c>
      <c r="H155" s="4" t="str">
        <f t="shared" si="12"/>
        <v/>
      </c>
      <c r="I155" s="8" t="e">
        <f t="shared" si="13"/>
        <v>#VALUE!</v>
      </c>
      <c r="J155" s="10" t="e">
        <f t="shared" ca="1" si="14"/>
        <v>#VALUE!</v>
      </c>
    </row>
    <row r="156" spans="1:10" ht="16.5" thickTop="1" thickBot="1" x14ac:dyDescent="0.3">
      <c r="A156" s="88"/>
      <c r="B156" s="89"/>
      <c r="C156" s="89"/>
      <c r="D156" s="90"/>
      <c r="F156" s="4" t="str">
        <f t="shared" si="10"/>
        <v/>
      </c>
      <c r="G156" s="4" t="str">
        <f t="shared" si="11"/>
        <v/>
      </c>
      <c r="H156" s="4" t="str">
        <f t="shared" si="12"/>
        <v/>
      </c>
      <c r="I156" s="8" t="e">
        <f t="shared" si="13"/>
        <v>#VALUE!</v>
      </c>
      <c r="J156" s="10" t="e">
        <f t="shared" ca="1" si="14"/>
        <v>#VALUE!</v>
      </c>
    </row>
    <row r="157" spans="1:10" ht="16.5" thickTop="1" thickBot="1" x14ac:dyDescent="0.3">
      <c r="A157" s="91"/>
      <c r="B157" s="92"/>
      <c r="C157" s="92"/>
      <c r="D157" s="93"/>
      <c r="F157" s="4" t="str">
        <f t="shared" si="10"/>
        <v/>
      </c>
      <c r="G157" s="4" t="str">
        <f t="shared" si="11"/>
        <v/>
      </c>
      <c r="H157" s="4" t="str">
        <f t="shared" si="12"/>
        <v/>
      </c>
      <c r="I157" s="8" t="e">
        <f t="shared" si="13"/>
        <v>#VALUE!</v>
      </c>
      <c r="J157" s="10" t="e">
        <f t="shared" ca="1" si="14"/>
        <v>#VALUE!</v>
      </c>
    </row>
    <row r="158" spans="1:10" ht="16.5" thickTop="1" thickBot="1" x14ac:dyDescent="0.3">
      <c r="A158" s="88"/>
      <c r="B158" s="89"/>
      <c r="C158" s="89"/>
      <c r="D158" s="90"/>
      <c r="F158" s="4" t="str">
        <f t="shared" si="10"/>
        <v/>
      </c>
      <c r="G158" s="4" t="str">
        <f t="shared" si="11"/>
        <v/>
      </c>
      <c r="H158" s="4" t="str">
        <f t="shared" si="12"/>
        <v/>
      </c>
      <c r="I158" s="8" t="e">
        <f t="shared" si="13"/>
        <v>#VALUE!</v>
      </c>
      <c r="J158" s="10" t="e">
        <f t="shared" ca="1" si="14"/>
        <v>#VALUE!</v>
      </c>
    </row>
    <row r="159" spans="1:10" ht="16.5" thickTop="1" thickBot="1" x14ac:dyDescent="0.3">
      <c r="A159" s="91"/>
      <c r="B159" s="92"/>
      <c r="C159" s="92"/>
      <c r="D159" s="93"/>
      <c r="F159" s="4" t="str">
        <f t="shared" si="10"/>
        <v/>
      </c>
      <c r="G159" s="4" t="str">
        <f t="shared" si="11"/>
        <v/>
      </c>
      <c r="H159" s="4" t="str">
        <f t="shared" si="12"/>
        <v/>
      </c>
      <c r="I159" s="8" t="e">
        <f t="shared" si="13"/>
        <v>#VALUE!</v>
      </c>
      <c r="J159" s="10" t="e">
        <f t="shared" ca="1" si="14"/>
        <v>#VALUE!</v>
      </c>
    </row>
    <row r="160" spans="1:10" ht="16.5" thickTop="1" thickBot="1" x14ac:dyDescent="0.3">
      <c r="A160" s="88"/>
      <c r="B160" s="89"/>
      <c r="C160" s="89"/>
      <c r="D160" s="90"/>
      <c r="F160" s="4" t="str">
        <f t="shared" si="10"/>
        <v/>
      </c>
      <c r="G160" s="4" t="str">
        <f t="shared" si="11"/>
        <v/>
      </c>
      <c r="H160" s="4" t="str">
        <f t="shared" si="12"/>
        <v/>
      </c>
      <c r="I160" s="8" t="e">
        <f t="shared" si="13"/>
        <v>#VALUE!</v>
      </c>
      <c r="J160" s="10" t="e">
        <f t="shared" ca="1" si="14"/>
        <v>#VALUE!</v>
      </c>
    </row>
    <row r="161" spans="1:10" ht="16.5" thickTop="1" thickBot="1" x14ac:dyDescent="0.3">
      <c r="A161" s="91"/>
      <c r="B161" s="92"/>
      <c r="C161" s="92"/>
      <c r="D161" s="93"/>
      <c r="F161" s="4" t="str">
        <f t="shared" si="10"/>
        <v/>
      </c>
      <c r="G161" s="4" t="str">
        <f t="shared" si="11"/>
        <v/>
      </c>
      <c r="H161" s="4" t="str">
        <f t="shared" si="12"/>
        <v/>
      </c>
      <c r="I161" s="8" t="e">
        <f t="shared" si="13"/>
        <v>#VALUE!</v>
      </c>
      <c r="J161" s="10" t="e">
        <f t="shared" ca="1" si="14"/>
        <v>#VALUE!</v>
      </c>
    </row>
    <row r="162" spans="1:10" ht="16.5" thickTop="1" thickBot="1" x14ac:dyDescent="0.3">
      <c r="A162" s="88"/>
      <c r="B162" s="89"/>
      <c r="C162" s="89"/>
      <c r="D162" s="90"/>
      <c r="F162" s="4" t="str">
        <f t="shared" si="10"/>
        <v/>
      </c>
      <c r="G162" s="4" t="str">
        <f t="shared" si="11"/>
        <v/>
      </c>
      <c r="H162" s="4" t="str">
        <f t="shared" si="12"/>
        <v/>
      </c>
      <c r="I162" s="8" t="e">
        <f t="shared" si="13"/>
        <v>#VALUE!</v>
      </c>
      <c r="J162" s="10" t="e">
        <f t="shared" ca="1" si="14"/>
        <v>#VALUE!</v>
      </c>
    </row>
    <row r="163" spans="1:10" ht="16.5" thickTop="1" thickBot="1" x14ac:dyDescent="0.3">
      <c r="A163" s="91"/>
      <c r="B163" s="92"/>
      <c r="C163" s="92"/>
      <c r="D163" s="93"/>
      <c r="F163" s="4" t="str">
        <f t="shared" si="10"/>
        <v/>
      </c>
      <c r="G163" s="4" t="str">
        <f t="shared" si="11"/>
        <v/>
      </c>
      <c r="H163" s="4" t="str">
        <f t="shared" si="12"/>
        <v/>
      </c>
      <c r="I163" s="8" t="e">
        <f t="shared" si="13"/>
        <v>#VALUE!</v>
      </c>
      <c r="J163" s="10" t="e">
        <f t="shared" ca="1" si="14"/>
        <v>#VALUE!</v>
      </c>
    </row>
    <row r="164" spans="1:10" ht="16.5" thickTop="1" thickBot="1" x14ac:dyDescent="0.3">
      <c r="A164" s="88"/>
      <c r="B164" s="89"/>
      <c r="C164" s="89"/>
      <c r="D164" s="90"/>
      <c r="F164" s="4" t="str">
        <f t="shared" si="10"/>
        <v/>
      </c>
      <c r="G164" s="4" t="str">
        <f t="shared" si="11"/>
        <v/>
      </c>
      <c r="H164" s="4" t="str">
        <f t="shared" si="12"/>
        <v/>
      </c>
      <c r="I164" s="8" t="e">
        <f t="shared" si="13"/>
        <v>#VALUE!</v>
      </c>
      <c r="J164" s="10" t="e">
        <f t="shared" ca="1" si="14"/>
        <v>#VALUE!</v>
      </c>
    </row>
    <row r="165" spans="1:10" ht="16.5" thickTop="1" thickBot="1" x14ac:dyDescent="0.3">
      <c r="A165" s="91"/>
      <c r="B165" s="92"/>
      <c r="C165" s="92"/>
      <c r="D165" s="93"/>
      <c r="F165" s="4" t="str">
        <f t="shared" si="10"/>
        <v/>
      </c>
      <c r="G165" s="4" t="str">
        <f t="shared" si="11"/>
        <v/>
      </c>
      <c r="H165" s="4" t="str">
        <f t="shared" si="12"/>
        <v/>
      </c>
      <c r="I165" s="8" t="e">
        <f t="shared" si="13"/>
        <v>#VALUE!</v>
      </c>
      <c r="J165" s="10" t="e">
        <f t="shared" ca="1" si="14"/>
        <v>#VALUE!</v>
      </c>
    </row>
    <row r="166" spans="1:10" ht="16.5" thickTop="1" thickBot="1" x14ac:dyDescent="0.3">
      <c r="A166" s="88"/>
      <c r="B166" s="89"/>
      <c r="C166" s="89"/>
      <c r="D166" s="90"/>
      <c r="F166" s="4" t="str">
        <f t="shared" si="10"/>
        <v/>
      </c>
      <c r="G166" s="4" t="str">
        <f t="shared" si="11"/>
        <v/>
      </c>
      <c r="H166" s="4" t="str">
        <f t="shared" si="12"/>
        <v/>
      </c>
      <c r="I166" s="8" t="e">
        <f t="shared" si="13"/>
        <v>#VALUE!</v>
      </c>
      <c r="J166" s="10" t="e">
        <f t="shared" ca="1" si="14"/>
        <v>#VALUE!</v>
      </c>
    </row>
    <row r="167" spans="1:10" ht="16.5" thickTop="1" thickBot="1" x14ac:dyDescent="0.3">
      <c r="A167" s="91"/>
      <c r="B167" s="92"/>
      <c r="C167" s="92"/>
      <c r="D167" s="93"/>
      <c r="F167" s="4" t="str">
        <f t="shared" si="10"/>
        <v/>
      </c>
      <c r="G167" s="4" t="str">
        <f t="shared" si="11"/>
        <v/>
      </c>
      <c r="H167" s="4" t="str">
        <f t="shared" si="12"/>
        <v/>
      </c>
      <c r="I167" s="8" t="e">
        <f t="shared" si="13"/>
        <v>#VALUE!</v>
      </c>
      <c r="J167" s="10" t="e">
        <f t="shared" ca="1" si="14"/>
        <v>#VALUE!</v>
      </c>
    </row>
    <row r="168" spans="1:10" ht="16.5" thickTop="1" thickBot="1" x14ac:dyDescent="0.3">
      <c r="A168" s="88"/>
      <c r="B168" s="89"/>
      <c r="C168" s="89"/>
      <c r="D168" s="90"/>
      <c r="F168" s="4" t="str">
        <f t="shared" si="10"/>
        <v/>
      </c>
      <c r="G168" s="4" t="str">
        <f t="shared" si="11"/>
        <v/>
      </c>
      <c r="H168" s="4" t="str">
        <f t="shared" si="12"/>
        <v/>
      </c>
      <c r="I168" s="8" t="e">
        <f t="shared" si="13"/>
        <v>#VALUE!</v>
      </c>
      <c r="J168" s="10" t="e">
        <f t="shared" ca="1" si="14"/>
        <v>#VALUE!</v>
      </c>
    </row>
    <row r="169" spans="1:10" ht="16.5" thickTop="1" thickBot="1" x14ac:dyDescent="0.3">
      <c r="A169" s="91"/>
      <c r="B169" s="92"/>
      <c r="C169" s="92"/>
      <c r="D169" s="93"/>
      <c r="F169" s="4" t="str">
        <f t="shared" si="10"/>
        <v/>
      </c>
      <c r="G169" s="4" t="str">
        <f t="shared" si="11"/>
        <v/>
      </c>
      <c r="H169" s="4" t="str">
        <f t="shared" si="12"/>
        <v/>
      </c>
      <c r="I169" s="8" t="e">
        <f t="shared" si="13"/>
        <v>#VALUE!</v>
      </c>
      <c r="J169" s="10" t="e">
        <f t="shared" ca="1" si="14"/>
        <v>#VALUE!</v>
      </c>
    </row>
    <row r="170" spans="1:10" ht="16.5" thickTop="1" thickBot="1" x14ac:dyDescent="0.3">
      <c r="A170" s="88"/>
      <c r="B170" s="89"/>
      <c r="C170" s="89"/>
      <c r="D170" s="90"/>
      <c r="F170" s="4" t="str">
        <f t="shared" si="10"/>
        <v/>
      </c>
      <c r="G170" s="4" t="str">
        <f t="shared" si="11"/>
        <v/>
      </c>
      <c r="H170" s="4" t="str">
        <f t="shared" si="12"/>
        <v/>
      </c>
      <c r="I170" s="8" t="e">
        <f t="shared" si="13"/>
        <v>#VALUE!</v>
      </c>
      <c r="J170" s="10" t="e">
        <f t="shared" ca="1" si="14"/>
        <v>#VALUE!</v>
      </c>
    </row>
    <row r="171" spans="1:10" ht="16.5" thickTop="1" thickBot="1" x14ac:dyDescent="0.3">
      <c r="A171" s="91"/>
      <c r="B171" s="92"/>
      <c r="C171" s="92"/>
      <c r="D171" s="93"/>
      <c r="F171" s="4" t="str">
        <f t="shared" si="10"/>
        <v/>
      </c>
      <c r="G171" s="4" t="str">
        <f t="shared" si="11"/>
        <v/>
      </c>
      <c r="H171" s="4" t="str">
        <f t="shared" si="12"/>
        <v/>
      </c>
      <c r="I171" s="8" t="e">
        <f t="shared" si="13"/>
        <v>#VALUE!</v>
      </c>
      <c r="J171" s="10" t="e">
        <f t="shared" ca="1" si="14"/>
        <v>#VALUE!</v>
      </c>
    </row>
    <row r="172" spans="1:10" ht="16.5" thickTop="1" thickBot="1" x14ac:dyDescent="0.3">
      <c r="A172" s="88"/>
      <c r="B172" s="89"/>
      <c r="C172" s="89"/>
      <c r="D172" s="90"/>
      <c r="F172" s="4" t="str">
        <f t="shared" si="10"/>
        <v/>
      </c>
      <c r="G172" s="4" t="str">
        <f t="shared" si="11"/>
        <v/>
      </c>
      <c r="H172" s="4" t="str">
        <f t="shared" si="12"/>
        <v/>
      </c>
      <c r="I172" s="8" t="e">
        <f t="shared" si="13"/>
        <v>#VALUE!</v>
      </c>
      <c r="J172" s="10" t="e">
        <f t="shared" ca="1" si="14"/>
        <v>#VALUE!</v>
      </c>
    </row>
    <row r="173" spans="1:10" ht="16.5" thickTop="1" thickBot="1" x14ac:dyDescent="0.3">
      <c r="A173" s="91"/>
      <c r="B173" s="92"/>
      <c r="C173" s="92"/>
      <c r="D173" s="93"/>
      <c r="F173" s="4" t="str">
        <f t="shared" si="10"/>
        <v/>
      </c>
      <c r="G173" s="4" t="str">
        <f t="shared" si="11"/>
        <v/>
      </c>
      <c r="H173" s="4" t="str">
        <f t="shared" si="12"/>
        <v/>
      </c>
      <c r="I173" s="8" t="e">
        <f t="shared" si="13"/>
        <v>#VALUE!</v>
      </c>
      <c r="J173" s="10" t="e">
        <f t="shared" ca="1" si="14"/>
        <v>#VALUE!</v>
      </c>
    </row>
    <row r="174" spans="1:10" ht="16.5" thickTop="1" thickBot="1" x14ac:dyDescent="0.3">
      <c r="A174" s="127"/>
      <c r="B174" s="128"/>
      <c r="C174" s="128"/>
      <c r="D174" s="129"/>
      <c r="F174" s="4" t="str">
        <f t="shared" si="10"/>
        <v/>
      </c>
      <c r="G174" s="4" t="str">
        <f t="shared" si="11"/>
        <v/>
      </c>
      <c r="H174" s="4" t="str">
        <f t="shared" si="12"/>
        <v/>
      </c>
      <c r="I174" s="8" t="e">
        <f t="shared" si="13"/>
        <v>#VALUE!</v>
      </c>
      <c r="J174" s="10" t="e">
        <f t="shared" ca="1" si="14"/>
        <v>#VALUE!</v>
      </c>
    </row>
    <row r="175" spans="1:10" ht="16.5" thickTop="1" thickBot="1" x14ac:dyDescent="0.3">
      <c r="A175" s="91"/>
      <c r="B175" s="92"/>
      <c r="C175" s="92"/>
      <c r="D175" s="93"/>
      <c r="F175" s="4" t="str">
        <f t="shared" si="10"/>
        <v/>
      </c>
      <c r="G175" s="4" t="str">
        <f t="shared" si="11"/>
        <v/>
      </c>
      <c r="H175" s="4" t="str">
        <f t="shared" si="12"/>
        <v/>
      </c>
      <c r="I175" s="8" t="e">
        <f t="shared" si="13"/>
        <v>#VALUE!</v>
      </c>
      <c r="J175" s="10" t="e">
        <f t="shared" ca="1" si="14"/>
        <v>#VALUE!</v>
      </c>
    </row>
    <row r="176" spans="1:10" ht="16.5" thickTop="1" thickBot="1" x14ac:dyDescent="0.3">
      <c r="A176" s="88"/>
      <c r="B176" s="89"/>
      <c r="C176" s="89"/>
      <c r="D176" s="90"/>
      <c r="F176" s="4" t="str">
        <f t="shared" si="10"/>
        <v/>
      </c>
      <c r="G176" s="4" t="str">
        <f t="shared" si="11"/>
        <v/>
      </c>
      <c r="H176" s="4" t="str">
        <f t="shared" si="12"/>
        <v/>
      </c>
      <c r="I176" s="8" t="e">
        <f t="shared" si="13"/>
        <v>#VALUE!</v>
      </c>
      <c r="J176" s="10" t="e">
        <f t="shared" ca="1" si="14"/>
        <v>#VALUE!</v>
      </c>
    </row>
    <row r="177" spans="1:10" ht="16.5" thickTop="1" thickBot="1" x14ac:dyDescent="0.3">
      <c r="A177" s="91"/>
      <c r="B177" s="92"/>
      <c r="C177" s="92"/>
      <c r="D177" s="93"/>
      <c r="F177" s="4" t="str">
        <f t="shared" si="10"/>
        <v/>
      </c>
      <c r="G177" s="4" t="str">
        <f t="shared" si="11"/>
        <v/>
      </c>
      <c r="H177" s="4" t="str">
        <f t="shared" si="12"/>
        <v/>
      </c>
      <c r="I177" s="8" t="e">
        <f t="shared" si="13"/>
        <v>#VALUE!</v>
      </c>
      <c r="J177" s="10" t="e">
        <f t="shared" ca="1" si="14"/>
        <v>#VALUE!</v>
      </c>
    </row>
    <row r="178" spans="1:10" ht="16.5" thickTop="1" thickBot="1" x14ac:dyDescent="0.3">
      <c r="A178" s="88"/>
      <c r="B178" s="89"/>
      <c r="C178" s="89"/>
      <c r="D178" s="90"/>
      <c r="F178" s="4" t="str">
        <f t="shared" si="10"/>
        <v/>
      </c>
      <c r="G178" s="4" t="str">
        <f t="shared" si="11"/>
        <v/>
      </c>
      <c r="H178" s="4" t="str">
        <f t="shared" si="12"/>
        <v/>
      </c>
      <c r="I178" s="8" t="e">
        <f t="shared" si="13"/>
        <v>#VALUE!</v>
      </c>
      <c r="J178" s="10" t="e">
        <f t="shared" ca="1" si="14"/>
        <v>#VALUE!</v>
      </c>
    </row>
    <row r="179" spans="1:10" ht="16.5" thickTop="1" thickBot="1" x14ac:dyDescent="0.3">
      <c r="A179" s="94"/>
      <c r="B179" s="95"/>
      <c r="C179" s="95"/>
      <c r="D179" s="96"/>
      <c r="F179" s="4" t="str">
        <f t="shared" si="10"/>
        <v/>
      </c>
      <c r="G179" s="4" t="str">
        <f t="shared" si="11"/>
        <v/>
      </c>
      <c r="H179" s="4" t="str">
        <f t="shared" si="12"/>
        <v/>
      </c>
      <c r="I179" s="8" t="e">
        <f t="shared" si="13"/>
        <v>#VALUE!</v>
      </c>
      <c r="J179" s="10" t="e">
        <f t="shared" ca="1" si="14"/>
        <v>#VALUE!</v>
      </c>
    </row>
    <row r="180" spans="1:10" ht="16.5" thickTop="1" thickBot="1" x14ac:dyDescent="0.3">
      <c r="A180" s="97"/>
      <c r="B180" s="98"/>
      <c r="C180" s="98"/>
      <c r="D180" s="99"/>
      <c r="F180" s="4" t="str">
        <f t="shared" si="10"/>
        <v/>
      </c>
      <c r="G180" s="4" t="str">
        <f t="shared" si="11"/>
        <v/>
      </c>
      <c r="H180" s="4" t="str">
        <f t="shared" si="12"/>
        <v/>
      </c>
      <c r="I180" s="8" t="e">
        <f t="shared" si="13"/>
        <v>#VALUE!</v>
      </c>
      <c r="J180" s="10" t="e">
        <f t="shared" ca="1" si="14"/>
        <v>#VALUE!</v>
      </c>
    </row>
    <row r="181" spans="1:10" ht="16.5" thickTop="1" thickBot="1" x14ac:dyDescent="0.3">
      <c r="A181" s="94"/>
      <c r="B181" s="95"/>
      <c r="C181" s="95"/>
      <c r="D181" s="96"/>
      <c r="F181" s="4" t="str">
        <f t="shared" si="10"/>
        <v/>
      </c>
      <c r="G181" s="4" t="str">
        <f t="shared" si="11"/>
        <v/>
      </c>
      <c r="H181" s="4" t="str">
        <f t="shared" si="12"/>
        <v/>
      </c>
      <c r="I181" s="8" t="e">
        <f t="shared" si="13"/>
        <v>#VALUE!</v>
      </c>
      <c r="J181" s="10" t="e">
        <f t="shared" ca="1" si="14"/>
        <v>#VALUE!</v>
      </c>
    </row>
    <row r="182" spans="1:10" ht="16.5" thickTop="1" thickBot="1" x14ac:dyDescent="0.3">
      <c r="A182" s="97"/>
      <c r="B182" s="98"/>
      <c r="C182" s="98"/>
      <c r="D182" s="99"/>
      <c r="F182" s="4" t="str">
        <f t="shared" si="10"/>
        <v/>
      </c>
      <c r="G182" s="4" t="str">
        <f t="shared" si="11"/>
        <v/>
      </c>
      <c r="H182" s="4" t="str">
        <f t="shared" si="12"/>
        <v/>
      </c>
      <c r="I182" s="8" t="e">
        <f t="shared" si="13"/>
        <v>#VALUE!</v>
      </c>
      <c r="J182" s="10" t="e">
        <f t="shared" ca="1" si="14"/>
        <v>#VALUE!</v>
      </c>
    </row>
    <row r="183" spans="1:10" ht="16.5" thickTop="1" thickBot="1" x14ac:dyDescent="0.3">
      <c r="A183" s="94"/>
      <c r="B183" s="95"/>
      <c r="C183" s="95"/>
      <c r="D183" s="96"/>
      <c r="F183" s="4" t="str">
        <f t="shared" si="10"/>
        <v/>
      </c>
      <c r="G183" s="4" t="str">
        <f t="shared" si="11"/>
        <v/>
      </c>
      <c r="H183" s="4" t="str">
        <f t="shared" si="12"/>
        <v/>
      </c>
      <c r="I183" s="8" t="e">
        <f t="shared" si="13"/>
        <v>#VALUE!</v>
      </c>
      <c r="J183" s="10" t="e">
        <f t="shared" ca="1" si="14"/>
        <v>#VALUE!</v>
      </c>
    </row>
    <row r="184" spans="1:10" ht="16.5" thickTop="1" thickBot="1" x14ac:dyDescent="0.3">
      <c r="A184" s="97"/>
      <c r="B184" s="98"/>
      <c r="C184" s="98"/>
      <c r="D184" s="99"/>
      <c r="F184" s="4" t="str">
        <f t="shared" si="10"/>
        <v/>
      </c>
      <c r="G184" s="4" t="str">
        <f t="shared" si="11"/>
        <v/>
      </c>
      <c r="H184" s="4" t="str">
        <f t="shared" si="12"/>
        <v/>
      </c>
      <c r="I184" s="8" t="e">
        <f t="shared" si="13"/>
        <v>#VALUE!</v>
      </c>
      <c r="J184" s="10" t="e">
        <f t="shared" ca="1" si="14"/>
        <v>#VALUE!</v>
      </c>
    </row>
    <row r="185" spans="1:10" ht="16.5" thickTop="1" thickBot="1" x14ac:dyDescent="0.3">
      <c r="A185" s="94"/>
      <c r="B185" s="95"/>
      <c r="C185" s="95"/>
      <c r="D185" s="96"/>
      <c r="F185" s="4" t="str">
        <f t="shared" si="10"/>
        <v/>
      </c>
      <c r="G185" s="4" t="str">
        <f t="shared" si="11"/>
        <v/>
      </c>
      <c r="H185" s="4" t="str">
        <f t="shared" si="12"/>
        <v/>
      </c>
      <c r="I185" s="8" t="e">
        <f t="shared" si="13"/>
        <v>#VALUE!</v>
      </c>
      <c r="J185" s="10" t="e">
        <f t="shared" ca="1" si="14"/>
        <v>#VALUE!</v>
      </c>
    </row>
    <row r="186" spans="1:10" ht="16.5" thickTop="1" thickBot="1" x14ac:dyDescent="0.3">
      <c r="A186" s="97"/>
      <c r="B186" s="98"/>
      <c r="C186" s="98"/>
      <c r="D186" s="99"/>
      <c r="F186" s="4" t="str">
        <f t="shared" si="10"/>
        <v/>
      </c>
      <c r="G186" s="4" t="str">
        <f t="shared" si="11"/>
        <v/>
      </c>
      <c r="H186" s="4" t="str">
        <f t="shared" si="12"/>
        <v/>
      </c>
      <c r="I186" s="8" t="e">
        <f t="shared" si="13"/>
        <v>#VALUE!</v>
      </c>
      <c r="J186" s="10" t="e">
        <f t="shared" ca="1" si="14"/>
        <v>#VALUE!</v>
      </c>
    </row>
    <row r="187" spans="1:10" ht="16.5" thickTop="1" thickBot="1" x14ac:dyDescent="0.3">
      <c r="A187" s="94"/>
      <c r="B187" s="95"/>
      <c r="C187" s="95"/>
      <c r="D187" s="96"/>
      <c r="F187" s="4" t="str">
        <f t="shared" si="10"/>
        <v/>
      </c>
      <c r="G187" s="4" t="str">
        <f t="shared" si="11"/>
        <v/>
      </c>
      <c r="H187" s="4" t="str">
        <f t="shared" si="12"/>
        <v/>
      </c>
      <c r="I187" s="8" t="e">
        <f t="shared" si="13"/>
        <v>#VALUE!</v>
      </c>
      <c r="J187" s="10" t="e">
        <f t="shared" ca="1" si="14"/>
        <v>#VALUE!</v>
      </c>
    </row>
    <row r="188" spans="1:10" ht="16.5" thickTop="1" thickBot="1" x14ac:dyDescent="0.3">
      <c r="A188" s="97"/>
      <c r="B188" s="98"/>
      <c r="C188" s="98"/>
      <c r="D188" s="99"/>
      <c r="F188" s="4" t="str">
        <f>LEFT(B188,4)</f>
        <v/>
      </c>
      <c r="G188" s="4" t="str">
        <f t="shared" si="11"/>
        <v/>
      </c>
      <c r="H188" s="4" t="str">
        <f t="shared" si="12"/>
        <v/>
      </c>
      <c r="I188" s="8" t="e">
        <f t="shared" si="13"/>
        <v>#VALUE!</v>
      </c>
      <c r="J188" s="10" t="e">
        <f t="shared" ca="1" si="14"/>
        <v>#VALUE!</v>
      </c>
    </row>
    <row r="189" spans="1:10" ht="16.5" thickTop="1" thickBot="1" x14ac:dyDescent="0.3">
      <c r="A189" s="100"/>
      <c r="B189" s="101"/>
      <c r="C189" s="101"/>
      <c r="D189" s="102"/>
      <c r="F189" s="4" t="str">
        <f t="shared" ref="F189:F192" si="15">LEFT(B189,4)</f>
        <v/>
      </c>
      <c r="G189" s="4" t="str">
        <f t="shared" si="11"/>
        <v/>
      </c>
      <c r="H189" s="4" t="str">
        <f t="shared" si="12"/>
        <v/>
      </c>
      <c r="I189" s="8" t="e">
        <f t="shared" si="13"/>
        <v>#VALUE!</v>
      </c>
      <c r="J189" s="10" t="e">
        <f t="shared" ca="1" si="14"/>
        <v>#VALUE!</v>
      </c>
    </row>
    <row r="190" spans="1:10" ht="16.5" thickTop="1" thickBot="1" x14ac:dyDescent="0.3">
      <c r="A190" s="87"/>
      <c r="B190" s="87"/>
      <c r="C190" s="87"/>
      <c r="D190" s="87"/>
      <c r="F190" s="4" t="str">
        <f t="shared" si="15"/>
        <v/>
      </c>
      <c r="G190" s="4" t="str">
        <f t="shared" si="11"/>
        <v/>
      </c>
      <c r="H190" s="4" t="str">
        <f t="shared" si="12"/>
        <v/>
      </c>
      <c r="I190" s="8" t="e">
        <f t="shared" si="13"/>
        <v>#VALUE!</v>
      </c>
      <c r="J190" s="10" t="e">
        <f t="shared" ca="1" si="14"/>
        <v>#VALUE!</v>
      </c>
    </row>
    <row r="191" spans="1:10" ht="16.5" thickTop="1" thickBot="1" x14ac:dyDescent="0.3">
      <c r="A191" s="87"/>
      <c r="B191" s="87"/>
      <c r="C191" s="87"/>
      <c r="D191" s="87"/>
      <c r="F191" s="4" t="str">
        <f t="shared" si="15"/>
        <v/>
      </c>
      <c r="G191" s="4" t="str">
        <f t="shared" si="11"/>
        <v/>
      </c>
      <c r="H191" s="4" t="str">
        <f t="shared" si="12"/>
        <v/>
      </c>
      <c r="I191" s="8" t="e">
        <f t="shared" si="13"/>
        <v>#VALUE!</v>
      </c>
      <c r="J191" s="10" t="e">
        <f t="shared" ca="1" si="14"/>
        <v>#VALUE!</v>
      </c>
    </row>
    <row r="192" spans="1:10" ht="15.75" thickTop="1" x14ac:dyDescent="0.25">
      <c r="A192" s="87"/>
      <c r="B192" s="87"/>
      <c r="C192" s="87"/>
      <c r="D192" s="87"/>
      <c r="F192" s="4" t="str">
        <f t="shared" si="15"/>
        <v/>
      </c>
      <c r="G192" s="4" t="str">
        <f t="shared" si="11"/>
        <v/>
      </c>
      <c r="H192" s="4" t="str">
        <f t="shared" si="12"/>
        <v/>
      </c>
      <c r="I192" s="8" t="e">
        <f t="shared" si="13"/>
        <v>#VALUE!</v>
      </c>
      <c r="J192" s="10" t="e">
        <f t="shared" ca="1" si="14"/>
        <v>#VALUE!</v>
      </c>
    </row>
  </sheetData>
  <autoFilter ref="A1:D189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opLeftCell="C89" workbookViewId="0">
      <selection activeCell="L89" sqref="L89"/>
    </sheetView>
  </sheetViews>
  <sheetFormatPr defaultRowHeight="15" x14ac:dyDescent="0.25"/>
  <cols>
    <col min="2" max="2" width="26.28515625" customWidth="1"/>
    <col min="11" max="11" width="20.5703125" bestFit="1" customWidth="1"/>
    <col min="12" max="12" width="13.140625" bestFit="1" customWidth="1"/>
  </cols>
  <sheetData>
    <row r="1" spans="1:12" x14ac:dyDescent="0.25">
      <c r="A1" s="45" t="s">
        <v>59</v>
      </c>
      <c r="B1" s="45" t="s">
        <v>60</v>
      </c>
      <c r="C1" s="45" t="s">
        <v>61</v>
      </c>
      <c r="D1" s="45" t="s">
        <v>62</v>
      </c>
      <c r="E1" s="45" t="s">
        <v>63</v>
      </c>
      <c r="F1" s="45" t="s">
        <v>64</v>
      </c>
      <c r="G1" s="45" t="s">
        <v>65</v>
      </c>
      <c r="H1" s="45" t="s">
        <v>66</v>
      </c>
      <c r="I1" s="45" t="s">
        <v>67</v>
      </c>
      <c r="J1" s="45" t="s">
        <v>68</v>
      </c>
      <c r="K1" s="45" t="s">
        <v>69</v>
      </c>
      <c r="L1" s="13" t="s">
        <v>70</v>
      </c>
    </row>
    <row r="2" spans="1:12" x14ac:dyDescent="0.25">
      <c r="A2" t="s">
        <v>20</v>
      </c>
      <c r="B2" t="s">
        <v>435</v>
      </c>
      <c r="C2" s="104"/>
      <c r="D2" s="104"/>
      <c r="E2" s="104"/>
      <c r="F2" s="104"/>
      <c r="G2" s="104"/>
      <c r="H2" s="104"/>
      <c r="I2" s="103"/>
      <c r="J2" t="e">
        <f>IF(#REF!="","",IF(#REF!=#REF!,"Not Available","0"))</f>
        <v>#REF!</v>
      </c>
      <c r="L2" t="str">
        <f>IF(A2="","",IF(A2=A2,"Not Available","0"))</f>
        <v>Not Available</v>
      </c>
    </row>
    <row r="3" spans="1:12" x14ac:dyDescent="0.25">
      <c r="A3" t="s">
        <v>340</v>
      </c>
      <c r="B3" t="s">
        <v>436</v>
      </c>
      <c r="C3" s="104"/>
      <c r="D3" s="104"/>
      <c r="E3" s="104"/>
      <c r="F3" s="104"/>
      <c r="G3" s="104"/>
      <c r="H3" s="104"/>
      <c r="I3" s="103"/>
      <c r="J3" t="e">
        <f>IF(#REF!="","",IF(#REF!=#REF!,"Not Available","0"))</f>
        <v>#REF!</v>
      </c>
      <c r="L3" t="str">
        <f t="shared" ref="L3:L66" si="0">IF(A3="","",IF(A3=A3,"Not Available","0"))</f>
        <v>Not Available</v>
      </c>
    </row>
    <row r="4" spans="1:12" x14ac:dyDescent="0.25">
      <c r="A4" t="s">
        <v>341</v>
      </c>
      <c r="B4" t="s">
        <v>437</v>
      </c>
      <c r="C4" s="104"/>
      <c r="D4" s="104"/>
      <c r="E4" s="104"/>
      <c r="F4" s="104"/>
      <c r="G4" s="104"/>
      <c r="H4" s="104"/>
      <c r="I4" s="103"/>
      <c r="J4" t="e">
        <f>IF(#REF!="","",IF(#REF!=#REF!,"Not Available","0"))</f>
        <v>#REF!</v>
      </c>
      <c r="L4" t="str">
        <f t="shared" si="0"/>
        <v>Not Available</v>
      </c>
    </row>
    <row r="5" spans="1:12" x14ac:dyDescent="0.25">
      <c r="A5" t="s">
        <v>23</v>
      </c>
      <c r="B5" t="s">
        <v>438</v>
      </c>
      <c r="C5" s="104"/>
      <c r="D5" s="104"/>
      <c r="E5" s="104"/>
      <c r="F5" s="104"/>
      <c r="G5" s="104"/>
      <c r="H5" s="104"/>
      <c r="I5" s="103"/>
      <c r="J5" t="e">
        <f>IF(#REF!="","",IF(#REF!=#REF!,"Not Available","0"))</f>
        <v>#REF!</v>
      </c>
      <c r="L5" t="str">
        <f t="shared" si="0"/>
        <v>Not Available</v>
      </c>
    </row>
    <row r="6" spans="1:12" x14ac:dyDescent="0.25">
      <c r="A6" t="s">
        <v>179</v>
      </c>
      <c r="B6" t="s">
        <v>439</v>
      </c>
      <c r="C6" s="104"/>
      <c r="D6" s="104"/>
      <c r="E6" s="104"/>
      <c r="F6" s="104"/>
      <c r="G6" s="104"/>
      <c r="H6" s="104"/>
      <c r="I6" s="103"/>
      <c r="J6" t="e">
        <f>IF(#REF!="","",IF(#REF!=#REF!,"Not Available","0"))</f>
        <v>#REF!</v>
      </c>
      <c r="L6" t="str">
        <f t="shared" si="0"/>
        <v>Not Available</v>
      </c>
    </row>
    <row r="7" spans="1:12" x14ac:dyDescent="0.25">
      <c r="A7" t="s">
        <v>181</v>
      </c>
      <c r="B7" t="s">
        <v>440</v>
      </c>
      <c r="C7" s="104"/>
      <c r="D7" s="104"/>
      <c r="E7" s="104"/>
      <c r="F7" s="104"/>
      <c r="G7" s="104"/>
      <c r="H7" s="104"/>
      <c r="I7" s="103"/>
      <c r="J7" t="e">
        <f>IF(#REF!="","",IF(#REF!=#REF!,"Not Available","0"))</f>
        <v>#REF!</v>
      </c>
      <c r="L7" t="str">
        <f t="shared" si="0"/>
        <v>Not Available</v>
      </c>
    </row>
    <row r="8" spans="1:12" x14ac:dyDescent="0.25">
      <c r="A8" t="s">
        <v>183</v>
      </c>
      <c r="B8" t="s">
        <v>441</v>
      </c>
      <c r="C8" s="104"/>
      <c r="D8" s="104"/>
      <c r="E8" s="104"/>
      <c r="F8" s="104"/>
      <c r="G8" s="104"/>
      <c r="H8" s="104"/>
      <c r="I8" s="103"/>
      <c r="J8" t="e">
        <f>IF(#REF!="","",IF(#REF!=#REF!,"Not Available","0"))</f>
        <v>#REF!</v>
      </c>
      <c r="L8" t="str">
        <f t="shared" si="0"/>
        <v>Not Available</v>
      </c>
    </row>
    <row r="9" spans="1:12" x14ac:dyDescent="0.25">
      <c r="A9" t="s">
        <v>186</v>
      </c>
      <c r="B9" t="s">
        <v>442</v>
      </c>
      <c r="C9" s="104"/>
      <c r="D9" s="104"/>
      <c r="E9" s="104"/>
      <c r="F9" s="104"/>
      <c r="G9" s="104"/>
      <c r="H9" s="104"/>
      <c r="I9" s="103"/>
      <c r="J9" t="e">
        <f>IF(#REF!="","",IF(#REF!=#REF!,"Not Available","0"))</f>
        <v>#REF!</v>
      </c>
      <c r="L9" t="str">
        <f t="shared" si="0"/>
        <v>Not Available</v>
      </c>
    </row>
    <row r="10" spans="1:12" x14ac:dyDescent="0.25">
      <c r="A10" t="s">
        <v>342</v>
      </c>
      <c r="B10" t="s">
        <v>443</v>
      </c>
      <c r="C10" s="104"/>
      <c r="D10" s="104"/>
      <c r="E10" s="104"/>
      <c r="F10" s="104"/>
      <c r="G10" s="104"/>
      <c r="H10" s="104"/>
      <c r="I10" s="103"/>
      <c r="J10" t="e">
        <f>IF(#REF!="","",IF(#REF!=#REF!,"Not Available","0"))</f>
        <v>#REF!</v>
      </c>
      <c r="L10" t="str">
        <f t="shared" si="0"/>
        <v>Not Available</v>
      </c>
    </row>
    <row r="11" spans="1:12" x14ac:dyDescent="0.25">
      <c r="A11" t="s">
        <v>154</v>
      </c>
      <c r="B11" t="s">
        <v>155</v>
      </c>
      <c r="C11" s="104"/>
      <c r="D11" s="104"/>
      <c r="E11" s="104"/>
      <c r="F11" s="104"/>
      <c r="G11" s="104"/>
      <c r="H11" s="104"/>
      <c r="I11" s="103"/>
      <c r="J11" t="e">
        <f>IF(#REF!="","",IF(#REF!=#REF!,"Not Available","0"))</f>
        <v>#REF!</v>
      </c>
      <c r="L11" t="str">
        <f t="shared" si="0"/>
        <v>Not Available</v>
      </c>
    </row>
    <row r="12" spans="1:12" x14ac:dyDescent="0.25">
      <c r="A12" t="s">
        <v>343</v>
      </c>
      <c r="B12" t="s">
        <v>444</v>
      </c>
      <c r="C12" s="104"/>
      <c r="D12" s="104"/>
      <c r="E12" s="104"/>
      <c r="F12" s="104"/>
      <c r="G12" s="104"/>
      <c r="H12" s="104"/>
      <c r="I12" s="103"/>
      <c r="J12" t="e">
        <f>IF(#REF!="","",IF(#REF!=#REF!,"Not Available","0"))</f>
        <v>#REF!</v>
      </c>
      <c r="L12" t="str">
        <f t="shared" si="0"/>
        <v>Not Available</v>
      </c>
    </row>
    <row r="13" spans="1:12" x14ac:dyDescent="0.25">
      <c r="A13" t="s">
        <v>190</v>
      </c>
      <c r="B13" t="s">
        <v>445</v>
      </c>
      <c r="C13" s="104"/>
      <c r="D13" s="104"/>
      <c r="E13" s="104"/>
      <c r="F13" s="104"/>
      <c r="G13" s="104"/>
      <c r="H13" s="104"/>
      <c r="I13" s="103"/>
      <c r="J13" t="e">
        <f>IF(#REF!="","",IF(#REF!=#REF!,"Not Available","0"))</f>
        <v>#REF!</v>
      </c>
      <c r="L13" t="str">
        <f t="shared" si="0"/>
        <v>Not Available</v>
      </c>
    </row>
    <row r="14" spans="1:12" x14ac:dyDescent="0.25">
      <c r="A14" t="s">
        <v>191</v>
      </c>
      <c r="B14" t="s">
        <v>446</v>
      </c>
      <c r="C14" s="104"/>
      <c r="D14" s="104"/>
      <c r="E14" s="104"/>
      <c r="F14" s="104"/>
      <c r="G14" s="104"/>
      <c r="H14" s="104"/>
      <c r="I14" s="103"/>
      <c r="J14" t="e">
        <f>IF(#REF!="","",IF(#REF!=#REF!,"Not Available","0"))</f>
        <v>#REF!</v>
      </c>
      <c r="L14" t="str">
        <f t="shared" si="0"/>
        <v>Not Available</v>
      </c>
    </row>
    <row r="15" spans="1:12" x14ac:dyDescent="0.25">
      <c r="A15" t="s">
        <v>192</v>
      </c>
      <c r="B15" t="s">
        <v>447</v>
      </c>
      <c r="C15" s="104"/>
      <c r="D15" s="104"/>
      <c r="E15" s="104"/>
      <c r="F15" s="104"/>
      <c r="G15" s="104"/>
      <c r="H15" s="104"/>
      <c r="I15" s="103"/>
      <c r="J15" t="e">
        <f>IF(#REF!="","",IF(#REF!=#REF!,"Not Available","0"))</f>
        <v>#REF!</v>
      </c>
      <c r="L15" t="str">
        <f t="shared" si="0"/>
        <v>Not Available</v>
      </c>
    </row>
    <row r="16" spans="1:12" x14ac:dyDescent="0.25">
      <c r="A16" t="s">
        <v>344</v>
      </c>
      <c r="B16" t="s">
        <v>448</v>
      </c>
      <c r="C16" s="104"/>
      <c r="D16" s="104"/>
      <c r="E16" s="104"/>
      <c r="F16" s="104"/>
      <c r="G16" s="104"/>
      <c r="H16" s="104"/>
      <c r="I16" s="103"/>
      <c r="J16" t="e">
        <f>IF(#REF!="","",IF(#REF!=#REF!,"Not Available","0"))</f>
        <v>#REF!</v>
      </c>
      <c r="L16" t="str">
        <f t="shared" si="0"/>
        <v>Not Available</v>
      </c>
    </row>
    <row r="17" spans="1:12" x14ac:dyDescent="0.25">
      <c r="A17" t="s">
        <v>26</v>
      </c>
      <c r="B17" t="s">
        <v>449</v>
      </c>
      <c r="C17" s="104"/>
      <c r="D17" s="104"/>
      <c r="E17" s="104"/>
      <c r="F17" s="104"/>
      <c r="G17" s="104"/>
      <c r="H17" s="104"/>
      <c r="I17" s="103"/>
      <c r="J17" t="e">
        <f>IF(#REF!="","",IF(#REF!=#REF!,"Not Available","0"))</f>
        <v>#REF!</v>
      </c>
      <c r="L17" t="str">
        <f t="shared" si="0"/>
        <v>Not Available</v>
      </c>
    </row>
    <row r="18" spans="1:12" x14ac:dyDescent="0.25">
      <c r="A18" t="s">
        <v>27</v>
      </c>
      <c r="B18" t="s">
        <v>450</v>
      </c>
      <c r="C18" s="104"/>
      <c r="D18" s="104"/>
      <c r="E18" s="104"/>
      <c r="F18" s="104"/>
      <c r="G18" s="104"/>
      <c r="H18" s="104"/>
      <c r="I18" s="103"/>
      <c r="J18" t="e">
        <f>IF(#REF!="","",IF(#REF!=#REF!,"Not Available","0"))</f>
        <v>#REF!</v>
      </c>
      <c r="L18" t="str">
        <f t="shared" si="0"/>
        <v>Not Available</v>
      </c>
    </row>
    <row r="19" spans="1:12" x14ac:dyDescent="0.25">
      <c r="A19" t="s">
        <v>345</v>
      </c>
      <c r="B19" t="s">
        <v>451</v>
      </c>
      <c r="C19" s="104"/>
      <c r="D19" s="104"/>
      <c r="E19" s="104"/>
      <c r="F19" s="104"/>
      <c r="G19" s="104"/>
      <c r="H19" s="104"/>
      <c r="I19" s="103"/>
      <c r="J19" t="e">
        <f>IF(#REF!="","",IF(#REF!=#REF!,"Not Available","0"))</f>
        <v>#REF!</v>
      </c>
      <c r="L19" t="str">
        <f t="shared" si="0"/>
        <v>Not Available</v>
      </c>
    </row>
    <row r="20" spans="1:12" x14ac:dyDescent="0.25">
      <c r="A20" t="s">
        <v>199</v>
      </c>
      <c r="B20" t="s">
        <v>452</v>
      </c>
      <c r="C20" s="104"/>
      <c r="D20" s="104"/>
      <c r="E20" s="104"/>
      <c r="F20" s="104"/>
      <c r="G20" s="104"/>
      <c r="H20" s="104"/>
      <c r="I20" s="103"/>
      <c r="J20" t="e">
        <f>IF(#REF!="","",IF(#REF!=#REF!,"Not Available","0"))</f>
        <v>#REF!</v>
      </c>
      <c r="L20" t="str">
        <f t="shared" si="0"/>
        <v>Not Available</v>
      </c>
    </row>
    <row r="21" spans="1:12" x14ac:dyDescent="0.25">
      <c r="A21" t="s">
        <v>346</v>
      </c>
      <c r="B21" t="s">
        <v>453</v>
      </c>
      <c r="C21" s="104"/>
      <c r="D21" s="104"/>
      <c r="E21" s="104"/>
      <c r="F21" s="104"/>
      <c r="G21" s="104"/>
      <c r="H21" s="104"/>
      <c r="I21" s="103"/>
      <c r="J21" t="e">
        <f>IF(#REF!="","",IF(#REF!=#REF!,"Not Available","0"))</f>
        <v>#REF!</v>
      </c>
      <c r="L21" t="str">
        <f t="shared" si="0"/>
        <v>Not Available</v>
      </c>
    </row>
    <row r="22" spans="1:12" x14ac:dyDescent="0.25">
      <c r="A22" t="s">
        <v>201</v>
      </c>
      <c r="B22" t="s">
        <v>454</v>
      </c>
      <c r="C22" s="104"/>
      <c r="D22" s="104"/>
      <c r="E22" s="104"/>
      <c r="F22" s="104"/>
      <c r="G22" s="104"/>
      <c r="H22" s="104"/>
      <c r="I22" s="103"/>
      <c r="J22" t="e">
        <f>IF(#REF!="","",IF(#REF!=#REF!,"Not Available","0"))</f>
        <v>#REF!</v>
      </c>
      <c r="L22" t="str">
        <f t="shared" si="0"/>
        <v>Not Available</v>
      </c>
    </row>
    <row r="23" spans="1:12" x14ac:dyDescent="0.25">
      <c r="A23" t="s">
        <v>348</v>
      </c>
      <c r="B23" t="s">
        <v>455</v>
      </c>
      <c r="C23" s="104"/>
      <c r="D23" s="104"/>
      <c r="E23" s="104"/>
      <c r="F23" s="104"/>
      <c r="G23" s="104"/>
      <c r="H23" s="104"/>
      <c r="I23" s="103"/>
      <c r="J23" t="e">
        <f>IF(#REF!="","",IF(#REF!=#REF!,"Not Available","0"))</f>
        <v>#REF!</v>
      </c>
      <c r="L23" t="str">
        <f t="shared" si="0"/>
        <v>Not Available</v>
      </c>
    </row>
    <row r="24" spans="1:12" x14ac:dyDescent="0.25">
      <c r="A24" t="s">
        <v>207</v>
      </c>
      <c r="B24" t="s">
        <v>456</v>
      </c>
      <c r="C24" s="104"/>
      <c r="D24" s="104"/>
      <c r="E24" s="104"/>
      <c r="F24" s="104"/>
      <c r="G24" s="104"/>
      <c r="H24" s="104"/>
      <c r="I24" s="103"/>
      <c r="J24" t="e">
        <f>IF(#REF!="","",IF(#REF!=#REF!,"Not Available","0"))</f>
        <v>#REF!</v>
      </c>
      <c r="L24" t="str">
        <f t="shared" si="0"/>
        <v>Not Available</v>
      </c>
    </row>
    <row r="25" spans="1:12" x14ac:dyDescent="0.25">
      <c r="A25" t="s">
        <v>349</v>
      </c>
      <c r="B25" t="s">
        <v>457</v>
      </c>
      <c r="C25" s="104"/>
      <c r="D25" s="104"/>
      <c r="E25" s="104"/>
      <c r="F25" s="104"/>
      <c r="G25" s="104"/>
      <c r="H25" s="104"/>
      <c r="I25" s="103"/>
      <c r="J25" t="e">
        <f>IF(#REF!="","",IF(#REF!=#REF!,"Not Available","0"))</f>
        <v>#REF!</v>
      </c>
      <c r="L25" t="str">
        <f t="shared" si="0"/>
        <v>Not Available</v>
      </c>
    </row>
    <row r="26" spans="1:12" x14ac:dyDescent="0.25">
      <c r="A26" t="s">
        <v>209</v>
      </c>
      <c r="B26" t="s">
        <v>458</v>
      </c>
      <c r="C26" s="104"/>
      <c r="D26" s="104"/>
      <c r="E26" s="104"/>
      <c r="F26" s="104"/>
      <c r="G26" s="104"/>
      <c r="H26" s="104"/>
      <c r="I26" s="103"/>
      <c r="J26" t="e">
        <f>IF(#REF!="","",IF(#REF!=#REF!,"Not Available","0"))</f>
        <v>#REF!</v>
      </c>
      <c r="L26" t="str">
        <f t="shared" si="0"/>
        <v>Not Available</v>
      </c>
    </row>
    <row r="27" spans="1:12" x14ac:dyDescent="0.25">
      <c r="A27" t="s">
        <v>350</v>
      </c>
      <c r="B27" t="s">
        <v>459</v>
      </c>
      <c r="C27" s="104"/>
      <c r="D27" s="104"/>
      <c r="E27" s="104"/>
      <c r="F27" s="104"/>
      <c r="G27" s="104"/>
      <c r="H27" s="104"/>
      <c r="I27" s="103"/>
      <c r="J27" t="e">
        <f>IF(#REF!="","",IF(#REF!=#REF!,"Not Available","0"))</f>
        <v>#REF!</v>
      </c>
      <c r="L27" t="str">
        <f t="shared" si="0"/>
        <v>Not Available</v>
      </c>
    </row>
    <row r="28" spans="1:12" x14ac:dyDescent="0.25">
      <c r="A28" t="s">
        <v>210</v>
      </c>
      <c r="B28" t="s">
        <v>460</v>
      </c>
      <c r="C28" s="104"/>
      <c r="D28" s="104"/>
      <c r="E28" s="104"/>
      <c r="F28" s="104"/>
      <c r="G28" s="104"/>
      <c r="H28" s="104"/>
      <c r="I28" s="103"/>
      <c r="J28" t="e">
        <f>IF(#REF!="","",IF(#REF!=#REF!,"Not Available","0"))</f>
        <v>#REF!</v>
      </c>
      <c r="L28" t="str">
        <f t="shared" si="0"/>
        <v>Not Available</v>
      </c>
    </row>
    <row r="29" spans="1:12" x14ac:dyDescent="0.25">
      <c r="A29" t="s">
        <v>351</v>
      </c>
      <c r="B29" t="s">
        <v>461</v>
      </c>
      <c r="C29" s="104"/>
      <c r="D29" s="104"/>
      <c r="E29" s="104"/>
      <c r="F29" s="104"/>
      <c r="G29" s="104"/>
      <c r="H29" s="104"/>
      <c r="I29" s="103"/>
      <c r="J29" t="e">
        <f>IF(#REF!="","",IF(#REF!=#REF!,"Not Available","0"))</f>
        <v>#REF!</v>
      </c>
      <c r="L29" t="str">
        <f t="shared" si="0"/>
        <v>Not Available</v>
      </c>
    </row>
    <row r="30" spans="1:12" x14ac:dyDescent="0.25">
      <c r="A30" t="s">
        <v>211</v>
      </c>
      <c r="B30" t="s">
        <v>462</v>
      </c>
      <c r="C30" s="104"/>
      <c r="D30" s="104"/>
      <c r="E30" s="104"/>
      <c r="F30" s="104"/>
      <c r="G30" s="104"/>
      <c r="H30" s="104"/>
      <c r="I30" s="103"/>
      <c r="J30" t="e">
        <f>IF(#REF!="","",IF(#REF!=#REF!,"Not Available","0"))</f>
        <v>#REF!</v>
      </c>
      <c r="L30" t="str">
        <f t="shared" si="0"/>
        <v>Not Available</v>
      </c>
    </row>
    <row r="31" spans="1:12" x14ac:dyDescent="0.25">
      <c r="A31" t="s">
        <v>352</v>
      </c>
      <c r="B31" t="s">
        <v>463</v>
      </c>
      <c r="C31" s="104"/>
      <c r="D31" s="104"/>
      <c r="E31" s="104"/>
      <c r="F31" s="104"/>
      <c r="G31" s="104"/>
      <c r="H31" s="104"/>
      <c r="I31" s="103"/>
      <c r="J31" t="e">
        <f>IF(#REF!="","",IF(#REF!=#REF!,"Not Available","0"))</f>
        <v>#REF!</v>
      </c>
      <c r="L31" t="str">
        <f t="shared" si="0"/>
        <v>Not Available</v>
      </c>
    </row>
    <row r="32" spans="1:12" x14ac:dyDescent="0.25">
      <c r="A32" t="s">
        <v>353</v>
      </c>
      <c r="B32" t="s">
        <v>464</v>
      </c>
      <c r="C32" s="104"/>
      <c r="D32" s="104"/>
      <c r="E32" s="104"/>
      <c r="F32" s="104"/>
      <c r="G32" s="104"/>
      <c r="H32" s="104"/>
      <c r="I32" s="103"/>
      <c r="J32" t="e">
        <f>IF(#REF!="","",IF(#REF!=#REF!,"Not Available","0"))</f>
        <v>#REF!</v>
      </c>
      <c r="L32" t="str">
        <f t="shared" si="0"/>
        <v>Not Available</v>
      </c>
    </row>
    <row r="33" spans="1:12" x14ac:dyDescent="0.25">
      <c r="A33" t="s">
        <v>213</v>
      </c>
      <c r="B33" t="s">
        <v>465</v>
      </c>
      <c r="C33" s="104"/>
      <c r="D33" s="104"/>
      <c r="E33" s="104"/>
      <c r="F33" s="104"/>
      <c r="G33" s="104"/>
      <c r="H33" s="104"/>
      <c r="I33" s="103"/>
      <c r="J33" t="e">
        <f>IF(#REF!="","",IF(#REF!=#REF!,"Not Available","0"))</f>
        <v>#REF!</v>
      </c>
      <c r="L33" t="str">
        <f t="shared" si="0"/>
        <v>Not Available</v>
      </c>
    </row>
    <row r="34" spans="1:12" x14ac:dyDescent="0.25">
      <c r="A34" t="s">
        <v>354</v>
      </c>
      <c r="B34" t="s">
        <v>466</v>
      </c>
      <c r="C34" s="104"/>
      <c r="D34" s="104"/>
      <c r="E34" s="104"/>
      <c r="F34" s="104"/>
      <c r="G34" s="104"/>
      <c r="H34" s="104"/>
      <c r="I34" s="103"/>
      <c r="J34" t="e">
        <f>IF(#REF!="","",IF(#REF!=#REF!,"Not Available","0"))</f>
        <v>#REF!</v>
      </c>
      <c r="L34" t="str">
        <f t="shared" si="0"/>
        <v>Not Available</v>
      </c>
    </row>
    <row r="35" spans="1:12" x14ac:dyDescent="0.25">
      <c r="A35" t="s">
        <v>217</v>
      </c>
      <c r="B35" t="s">
        <v>467</v>
      </c>
      <c r="C35" s="104"/>
      <c r="D35" s="104"/>
      <c r="E35" s="104"/>
      <c r="F35" s="104"/>
      <c r="G35" s="104"/>
      <c r="H35" s="104"/>
      <c r="I35" s="103"/>
      <c r="J35" t="e">
        <f>IF(#REF!="","",IF(#REF!=#REF!,"Not Available","0"))</f>
        <v>#REF!</v>
      </c>
      <c r="L35" t="str">
        <f t="shared" si="0"/>
        <v>Not Available</v>
      </c>
    </row>
    <row r="36" spans="1:12" x14ac:dyDescent="0.25">
      <c r="A36" t="s">
        <v>218</v>
      </c>
      <c r="B36" t="s">
        <v>468</v>
      </c>
      <c r="C36" s="104"/>
      <c r="D36" s="104"/>
      <c r="E36" s="104"/>
      <c r="F36" s="104"/>
      <c r="G36" s="104"/>
      <c r="H36" s="104"/>
      <c r="I36" s="103"/>
      <c r="J36" t="e">
        <f>IF(#REF!="","",IF(#REF!=#REF!,"Not Available","0"))</f>
        <v>#REF!</v>
      </c>
      <c r="L36" t="str">
        <f t="shared" si="0"/>
        <v>Not Available</v>
      </c>
    </row>
    <row r="37" spans="1:12" x14ac:dyDescent="0.25">
      <c r="A37" t="s">
        <v>222</v>
      </c>
      <c r="B37" t="s">
        <v>469</v>
      </c>
      <c r="C37" s="104"/>
      <c r="D37" s="104"/>
      <c r="E37" s="104"/>
      <c r="F37" s="104"/>
      <c r="G37" s="104"/>
      <c r="H37" s="104"/>
      <c r="I37" s="103"/>
      <c r="J37" t="e">
        <f>IF(#REF!="","",IF(#REF!=#REF!,"Not Available","0"))</f>
        <v>#REF!</v>
      </c>
      <c r="L37" t="str">
        <f t="shared" si="0"/>
        <v>Not Available</v>
      </c>
    </row>
    <row r="38" spans="1:12" x14ac:dyDescent="0.25">
      <c r="A38" t="s">
        <v>223</v>
      </c>
      <c r="B38" t="s">
        <v>470</v>
      </c>
      <c r="C38" s="104"/>
      <c r="D38" s="104"/>
      <c r="E38" s="104"/>
      <c r="F38" s="104"/>
      <c r="G38" s="104"/>
      <c r="H38" s="104"/>
      <c r="I38" s="103"/>
      <c r="J38" t="e">
        <f>IF(#REF!="","",IF(#REF!=#REF!,"Not Available","0"))</f>
        <v>#REF!</v>
      </c>
      <c r="L38" t="str">
        <f t="shared" si="0"/>
        <v>Not Available</v>
      </c>
    </row>
    <row r="39" spans="1:12" x14ac:dyDescent="0.25">
      <c r="A39" t="s">
        <v>35</v>
      </c>
      <c r="B39" t="s">
        <v>78</v>
      </c>
      <c r="C39" s="104"/>
      <c r="D39" s="104"/>
      <c r="E39" s="104"/>
      <c r="F39" s="104"/>
      <c r="G39" s="104"/>
      <c r="H39" s="104"/>
      <c r="I39" s="103"/>
      <c r="J39" t="e">
        <f>IF(#REF!="","",IF(#REF!=#REF!,"Not Available","0"))</f>
        <v>#REF!</v>
      </c>
      <c r="L39" t="str">
        <f t="shared" si="0"/>
        <v>Not Available</v>
      </c>
    </row>
    <row r="40" spans="1:12" x14ac:dyDescent="0.25">
      <c r="A40" t="s">
        <v>355</v>
      </c>
      <c r="B40" t="s">
        <v>471</v>
      </c>
      <c r="C40" s="104"/>
      <c r="D40" s="104"/>
      <c r="E40" s="104"/>
      <c r="F40" s="104"/>
      <c r="G40" s="104"/>
      <c r="H40" s="104"/>
      <c r="I40" s="103"/>
      <c r="J40" t="e">
        <f>IF(#REF!="","",IF(#REF!=#REF!,"Not Available","0"))</f>
        <v>#REF!</v>
      </c>
      <c r="L40" t="str">
        <f t="shared" si="0"/>
        <v>Not Available</v>
      </c>
    </row>
    <row r="41" spans="1:12" x14ac:dyDescent="0.25">
      <c r="A41" t="s">
        <v>227</v>
      </c>
      <c r="B41" t="s">
        <v>472</v>
      </c>
      <c r="C41" s="104"/>
      <c r="D41" s="104"/>
      <c r="E41" s="104"/>
      <c r="F41" s="104"/>
      <c r="G41" s="104"/>
      <c r="H41" s="104"/>
      <c r="I41" s="103"/>
      <c r="J41" t="e">
        <f>IF(#REF!="","",IF(#REF!=#REF!,"Not Available","0"))</f>
        <v>#REF!</v>
      </c>
      <c r="L41" t="str">
        <f t="shared" si="0"/>
        <v>Not Available</v>
      </c>
    </row>
    <row r="42" spans="1:12" x14ac:dyDescent="0.25">
      <c r="A42" t="s">
        <v>356</v>
      </c>
      <c r="B42" t="s">
        <v>473</v>
      </c>
      <c r="C42" s="104"/>
      <c r="D42" s="104"/>
      <c r="E42" s="104"/>
      <c r="F42" s="104"/>
      <c r="G42" s="104"/>
      <c r="H42" s="104"/>
      <c r="I42" s="103"/>
      <c r="J42" t="e">
        <f>IF(#REF!="","",IF(#REF!=#REF!,"Not Available","0"))</f>
        <v>#REF!</v>
      </c>
      <c r="L42" t="str">
        <f t="shared" si="0"/>
        <v>Not Available</v>
      </c>
    </row>
    <row r="43" spans="1:12" x14ac:dyDescent="0.25">
      <c r="A43" t="s">
        <v>357</v>
      </c>
      <c r="B43" t="s">
        <v>474</v>
      </c>
      <c r="C43" s="104"/>
      <c r="D43" s="104"/>
      <c r="E43" s="104"/>
      <c r="F43" s="104"/>
      <c r="G43" s="104"/>
      <c r="H43" s="104"/>
      <c r="I43" s="103"/>
      <c r="J43" t="e">
        <f>IF(#REF!="","",IF(#REF!=#REF!,"Not Available","0"))</f>
        <v>#REF!</v>
      </c>
      <c r="L43" t="str">
        <f t="shared" si="0"/>
        <v>Not Available</v>
      </c>
    </row>
    <row r="44" spans="1:12" x14ac:dyDescent="0.25">
      <c r="A44" t="s">
        <v>358</v>
      </c>
      <c r="B44" t="s">
        <v>475</v>
      </c>
      <c r="C44" s="104"/>
      <c r="D44" s="104"/>
      <c r="E44" s="104"/>
      <c r="F44" s="104"/>
      <c r="G44" s="104"/>
      <c r="H44" s="104"/>
      <c r="I44" s="103"/>
      <c r="J44" t="e">
        <f>IF(#REF!="","",IF(#REF!=#REF!,"Not Available","0"))</f>
        <v>#REF!</v>
      </c>
      <c r="L44" t="str">
        <f t="shared" si="0"/>
        <v>Not Available</v>
      </c>
    </row>
    <row r="45" spans="1:12" x14ac:dyDescent="0.25">
      <c r="A45" t="s">
        <v>476</v>
      </c>
      <c r="B45" t="s">
        <v>477</v>
      </c>
      <c r="C45" s="104"/>
      <c r="D45" s="104"/>
      <c r="E45" s="104"/>
      <c r="F45" s="104"/>
      <c r="G45" s="104"/>
      <c r="H45" s="104"/>
      <c r="I45" s="103"/>
      <c r="J45" t="e">
        <f>IF(#REF!="","",IF(#REF!=#REF!,"Not Available","0"))</f>
        <v>#REF!</v>
      </c>
      <c r="L45" t="str">
        <f t="shared" si="0"/>
        <v>Not Available</v>
      </c>
    </row>
    <row r="46" spans="1:12" x14ac:dyDescent="0.25">
      <c r="A46" t="s">
        <v>234</v>
      </c>
      <c r="B46" t="s">
        <v>478</v>
      </c>
      <c r="C46" s="104"/>
      <c r="D46" s="104"/>
      <c r="E46" s="104"/>
      <c r="F46" s="104"/>
      <c r="G46" s="104"/>
      <c r="H46" s="104"/>
      <c r="I46" s="103"/>
      <c r="J46" t="e">
        <f>IF(#REF!="","",IF(#REF!=#REF!,"Not Available","0"))</f>
        <v>#REF!</v>
      </c>
      <c r="L46" t="str">
        <f t="shared" si="0"/>
        <v>Not Available</v>
      </c>
    </row>
    <row r="47" spans="1:12" x14ac:dyDescent="0.25">
      <c r="A47" t="s">
        <v>359</v>
      </c>
      <c r="B47" t="s">
        <v>480</v>
      </c>
      <c r="C47" s="104"/>
      <c r="D47" s="104"/>
      <c r="E47" s="104"/>
      <c r="F47" s="104"/>
      <c r="G47" s="104"/>
      <c r="H47" s="104"/>
      <c r="I47" s="103"/>
      <c r="J47" t="e">
        <f>IF(#REF!="","",IF(#REF!=#REF!,"Not Available","0"))</f>
        <v>#REF!</v>
      </c>
      <c r="L47" t="str">
        <f t="shared" si="0"/>
        <v>Not Available</v>
      </c>
    </row>
    <row r="48" spans="1:12" x14ac:dyDescent="0.25">
      <c r="A48" t="s">
        <v>238</v>
      </c>
      <c r="B48" t="s">
        <v>481</v>
      </c>
      <c r="C48" s="47"/>
      <c r="D48" s="47"/>
      <c r="E48" s="47"/>
      <c r="F48" s="47"/>
      <c r="G48" s="47"/>
      <c r="H48" s="47"/>
      <c r="I48" s="46"/>
      <c r="J48" t="e">
        <f>IF(#REF!="","",IF(#REF!=#REF!,"Not Available","0"))</f>
        <v>#REF!</v>
      </c>
      <c r="L48" t="str">
        <f t="shared" si="0"/>
        <v>Not Available</v>
      </c>
    </row>
    <row r="49" spans="1:12" x14ac:dyDescent="0.25">
      <c r="A49" t="s">
        <v>360</v>
      </c>
      <c r="B49" t="s">
        <v>482</v>
      </c>
      <c r="C49" s="12"/>
      <c r="D49" s="12"/>
      <c r="E49" s="12"/>
      <c r="F49" s="12"/>
      <c r="G49" s="12"/>
      <c r="H49" s="12"/>
      <c r="I49" s="11"/>
      <c r="J49" t="e">
        <f>IF(#REF!="","",IF(#REF!=#REF!,"Not Available","0"))</f>
        <v>#REF!</v>
      </c>
      <c r="L49" t="str">
        <f t="shared" si="0"/>
        <v>Not Available</v>
      </c>
    </row>
    <row r="50" spans="1:12" x14ac:dyDescent="0.25">
      <c r="A50" t="s">
        <v>240</v>
      </c>
      <c r="B50" t="s">
        <v>483</v>
      </c>
      <c r="C50" s="12"/>
      <c r="D50" s="12"/>
      <c r="E50" s="12"/>
      <c r="F50" s="12"/>
      <c r="G50" s="12"/>
      <c r="H50" s="12"/>
      <c r="I50" s="11"/>
      <c r="J50" t="e">
        <f>IF(#REF!="","",IF(#REF!=#REF!,"Not Available","0"))</f>
        <v>#REF!</v>
      </c>
      <c r="L50" t="str">
        <f t="shared" si="0"/>
        <v>Not Available</v>
      </c>
    </row>
    <row r="51" spans="1:12" x14ac:dyDescent="0.25">
      <c r="A51" t="s">
        <v>243</v>
      </c>
      <c r="B51" t="s">
        <v>484</v>
      </c>
      <c r="C51" s="12"/>
      <c r="D51" s="12"/>
      <c r="E51" s="12"/>
      <c r="F51" s="12"/>
      <c r="G51" s="12"/>
      <c r="H51" s="12"/>
      <c r="I51" s="11"/>
      <c r="J51" t="e">
        <f>IF(#REF!="","",IF(#REF!=#REF!,"Not Available","0"))</f>
        <v>#REF!</v>
      </c>
      <c r="L51" t="str">
        <f t="shared" si="0"/>
        <v>Not Available</v>
      </c>
    </row>
    <row r="52" spans="1:12" x14ac:dyDescent="0.25">
      <c r="A52" t="s">
        <v>362</v>
      </c>
      <c r="B52" t="s">
        <v>485</v>
      </c>
      <c r="C52" s="12"/>
      <c r="D52" s="12"/>
      <c r="E52" s="12"/>
      <c r="F52" s="12"/>
      <c r="G52" s="12"/>
      <c r="H52" s="12"/>
      <c r="I52" s="11"/>
      <c r="J52" t="e">
        <f>IF(#REF!="","",IF(#REF!=#REF!,"Not Available","0"))</f>
        <v>#REF!</v>
      </c>
      <c r="L52" t="str">
        <f t="shared" si="0"/>
        <v>Not Available</v>
      </c>
    </row>
    <row r="53" spans="1:12" x14ac:dyDescent="0.25">
      <c r="A53" t="s">
        <v>363</v>
      </c>
      <c r="B53" t="s">
        <v>486</v>
      </c>
      <c r="J53" t="e">
        <f>IF(#REF!="","",IF(#REF!=#REF!,"Not Available","0"))</f>
        <v>#REF!</v>
      </c>
      <c r="L53" t="str">
        <f t="shared" si="0"/>
        <v>Not Available</v>
      </c>
    </row>
    <row r="54" spans="1:12" x14ac:dyDescent="0.25">
      <c r="A54" t="s">
        <v>364</v>
      </c>
      <c r="B54" t="s">
        <v>487</v>
      </c>
      <c r="J54" t="e">
        <f>IF(#REF!="","",IF(#REF!=#REF!,"Not Available","0"))</f>
        <v>#REF!</v>
      </c>
      <c r="L54" t="str">
        <f t="shared" si="0"/>
        <v>Not Available</v>
      </c>
    </row>
    <row r="55" spans="1:12" x14ac:dyDescent="0.25">
      <c r="A55" t="s">
        <v>251</v>
      </c>
      <c r="B55" t="s">
        <v>488</v>
      </c>
      <c r="J55" t="e">
        <f>IF(#REF!="","",IF(#REF!=#REF!,"Not Available","0"))</f>
        <v>#REF!</v>
      </c>
      <c r="L55" t="str">
        <f t="shared" si="0"/>
        <v>Not Available</v>
      </c>
    </row>
    <row r="56" spans="1:12" x14ac:dyDescent="0.25">
      <c r="A56" t="s">
        <v>41</v>
      </c>
      <c r="B56" t="s">
        <v>489</v>
      </c>
      <c r="J56" t="e">
        <f>IF(#REF!="","",IF(#REF!=#REF!,"Not Available","0"))</f>
        <v>#REF!</v>
      </c>
      <c r="L56" t="str">
        <f t="shared" si="0"/>
        <v>Not Available</v>
      </c>
    </row>
    <row r="57" spans="1:12" x14ac:dyDescent="0.25">
      <c r="A57" t="s">
        <v>365</v>
      </c>
      <c r="B57" t="s">
        <v>490</v>
      </c>
      <c r="J57" t="e">
        <f>IF(#REF!="","",IF(#REF!=#REF!,"Not Available","0"))</f>
        <v>#REF!</v>
      </c>
      <c r="L57" t="str">
        <f t="shared" si="0"/>
        <v>Not Available</v>
      </c>
    </row>
    <row r="58" spans="1:12" x14ac:dyDescent="0.25">
      <c r="A58" t="s">
        <v>252</v>
      </c>
      <c r="B58" t="s">
        <v>491</v>
      </c>
      <c r="J58" t="e">
        <f>IF(#REF!="","",IF(#REF!=#REF!,"Not Available","0"))</f>
        <v>#REF!</v>
      </c>
      <c r="L58" t="str">
        <f t="shared" si="0"/>
        <v>Not Available</v>
      </c>
    </row>
    <row r="59" spans="1:12" x14ac:dyDescent="0.25">
      <c r="A59" t="s">
        <v>366</v>
      </c>
      <c r="B59" t="s">
        <v>492</v>
      </c>
      <c r="J59" t="e">
        <f>IF(#REF!="","",IF(#REF!=#REF!,"Not Available","0"))</f>
        <v>#REF!</v>
      </c>
      <c r="L59" t="str">
        <f t="shared" si="0"/>
        <v>Not Available</v>
      </c>
    </row>
    <row r="60" spans="1:12" x14ac:dyDescent="0.25">
      <c r="A60" t="s">
        <v>253</v>
      </c>
      <c r="B60" t="s">
        <v>493</v>
      </c>
      <c r="J60" t="e">
        <f>IF(#REF!="","",IF(#REF!=#REF!,"Not Available","0"))</f>
        <v>#REF!</v>
      </c>
      <c r="L60" t="str">
        <f t="shared" si="0"/>
        <v>Not Available</v>
      </c>
    </row>
    <row r="61" spans="1:12" x14ac:dyDescent="0.25">
      <c r="A61" t="s">
        <v>254</v>
      </c>
      <c r="B61" t="s">
        <v>494</v>
      </c>
      <c r="J61" t="e">
        <f>IF(#REF!="","",IF(#REF!=#REF!,"Not Available","0"))</f>
        <v>#REF!</v>
      </c>
      <c r="L61" t="str">
        <f t="shared" si="0"/>
        <v>Not Available</v>
      </c>
    </row>
    <row r="62" spans="1:12" x14ac:dyDescent="0.25">
      <c r="A62" t="s">
        <v>368</v>
      </c>
      <c r="B62" t="s">
        <v>495</v>
      </c>
      <c r="J62" t="e">
        <f>IF(#REF!="","",IF(#REF!=#REF!,"Not Available","0"))</f>
        <v>#REF!</v>
      </c>
      <c r="L62" t="str">
        <f t="shared" si="0"/>
        <v>Not Available</v>
      </c>
    </row>
    <row r="63" spans="1:12" x14ac:dyDescent="0.25">
      <c r="A63" t="s">
        <v>256</v>
      </c>
      <c r="B63" t="s">
        <v>496</v>
      </c>
      <c r="J63" t="e">
        <f>IF(#REF!="","",IF(#REF!=#REF!,"Not Available","0"))</f>
        <v>#REF!</v>
      </c>
      <c r="L63" t="str">
        <f t="shared" si="0"/>
        <v>Not Available</v>
      </c>
    </row>
    <row r="64" spans="1:12" x14ac:dyDescent="0.25">
      <c r="A64" t="s">
        <v>370</v>
      </c>
      <c r="B64" t="s">
        <v>497</v>
      </c>
      <c r="J64" t="e">
        <f>IF(#REF!="","",IF(#REF!=#REF!,"Not Available","0"))</f>
        <v>#REF!</v>
      </c>
      <c r="L64" t="str">
        <f t="shared" si="0"/>
        <v>Not Available</v>
      </c>
    </row>
    <row r="65" spans="1:12" x14ac:dyDescent="0.25">
      <c r="A65" t="s">
        <v>261</v>
      </c>
      <c r="B65" t="s">
        <v>498</v>
      </c>
      <c r="J65" t="e">
        <f>IF(#REF!="","",IF(#REF!=#REF!,"Not Available","0"))</f>
        <v>#REF!</v>
      </c>
      <c r="L65" t="str">
        <f t="shared" si="0"/>
        <v>Not Available</v>
      </c>
    </row>
    <row r="66" spans="1:12" x14ac:dyDescent="0.25">
      <c r="A66" t="s">
        <v>262</v>
      </c>
      <c r="B66" t="s">
        <v>499</v>
      </c>
      <c r="J66" t="e">
        <f>IF(#REF!="","",IF(#REF!=#REF!,"Not Available","0"))</f>
        <v>#REF!</v>
      </c>
      <c r="L66" t="str">
        <f t="shared" si="0"/>
        <v>Not Available</v>
      </c>
    </row>
    <row r="67" spans="1:12" x14ac:dyDescent="0.25">
      <c r="A67" t="s">
        <v>264</v>
      </c>
      <c r="B67" t="s">
        <v>500</v>
      </c>
      <c r="J67" t="e">
        <f>IF(#REF!="","",IF(#REF!=#REF!,"Not Available","0"))</f>
        <v>#REF!</v>
      </c>
      <c r="L67" t="str">
        <f t="shared" ref="L67:L130" si="1">IF(A67="","",IF(A67=A67,"Not Available","0"))</f>
        <v>Not Available</v>
      </c>
    </row>
    <row r="68" spans="1:12" x14ac:dyDescent="0.25">
      <c r="A68" t="s">
        <v>267</v>
      </c>
      <c r="B68" t="s">
        <v>501</v>
      </c>
      <c r="J68" t="e">
        <f>IF(#REF!="","",IF(#REF!=#REF!,"Not Available","0"))</f>
        <v>#REF!</v>
      </c>
      <c r="L68" t="str">
        <f t="shared" si="1"/>
        <v>Not Available</v>
      </c>
    </row>
    <row r="69" spans="1:12" x14ac:dyDescent="0.25">
      <c r="A69" t="s">
        <v>371</v>
      </c>
      <c r="B69" t="s">
        <v>502</v>
      </c>
      <c r="J69" t="e">
        <f>IF(#REF!="","",IF(#REF!=#REF!,"Not Available","0"))</f>
        <v>#REF!</v>
      </c>
      <c r="L69" t="str">
        <f t="shared" si="1"/>
        <v>Not Available</v>
      </c>
    </row>
    <row r="70" spans="1:12" x14ac:dyDescent="0.25">
      <c r="A70" t="s">
        <v>269</v>
      </c>
      <c r="B70" t="s">
        <v>503</v>
      </c>
      <c r="J70" t="e">
        <f>IF(#REF!="","",IF(#REF!=#REF!,"Not Available","0"))</f>
        <v>#REF!</v>
      </c>
      <c r="L70" t="str">
        <f t="shared" si="1"/>
        <v>Not Available</v>
      </c>
    </row>
    <row r="71" spans="1:12" x14ac:dyDescent="0.25">
      <c r="A71" t="s">
        <v>372</v>
      </c>
      <c r="B71" t="s">
        <v>504</v>
      </c>
      <c r="J71" t="e">
        <f>IF(#REF!="","",IF(#REF!=#REF!,"Not Available","0"))</f>
        <v>#REF!</v>
      </c>
      <c r="L71" t="str">
        <f t="shared" si="1"/>
        <v>Not Available</v>
      </c>
    </row>
    <row r="72" spans="1:12" x14ac:dyDescent="0.25">
      <c r="A72" t="s">
        <v>46</v>
      </c>
      <c r="B72" t="s">
        <v>302</v>
      </c>
      <c r="J72" t="e">
        <f>IF(#REF!="","",IF(#REF!=#REF!,"Not Available","0"))</f>
        <v>#REF!</v>
      </c>
      <c r="L72" t="str">
        <f t="shared" si="1"/>
        <v>Not Available</v>
      </c>
    </row>
    <row r="73" spans="1:12" x14ac:dyDescent="0.25">
      <c r="A73" t="s">
        <v>373</v>
      </c>
      <c r="B73" t="s">
        <v>505</v>
      </c>
      <c r="J73" t="e">
        <f>IF(#REF!="","",IF(#REF!=#REF!,"Not Available","0"))</f>
        <v>#REF!</v>
      </c>
      <c r="L73" t="str">
        <f t="shared" si="1"/>
        <v>Not Available</v>
      </c>
    </row>
    <row r="74" spans="1:12" x14ac:dyDescent="0.25">
      <c r="A74" t="s">
        <v>272</v>
      </c>
      <c r="B74" t="s">
        <v>507</v>
      </c>
      <c r="J74" t="e">
        <f>IF(#REF!="","",IF(#REF!=#REF!,"Not Available","0"))</f>
        <v>#REF!</v>
      </c>
      <c r="L74" t="str">
        <f t="shared" si="1"/>
        <v>Not Available</v>
      </c>
    </row>
    <row r="75" spans="1:12" x14ac:dyDescent="0.25">
      <c r="A75" t="s">
        <v>374</v>
      </c>
      <c r="B75" t="s">
        <v>508</v>
      </c>
      <c r="J75" t="e">
        <f>IF(#REF!="","",IF(#REF!=#REF!,"Not Available","0"))</f>
        <v>#REF!</v>
      </c>
      <c r="L75" t="str">
        <f t="shared" si="1"/>
        <v>Not Available</v>
      </c>
    </row>
    <row r="76" spans="1:12" x14ac:dyDescent="0.25">
      <c r="A76" t="s">
        <v>375</v>
      </c>
      <c r="B76" t="s">
        <v>509</v>
      </c>
      <c r="J76" t="e">
        <f>IF(#REF!="","",IF(#REF!=#REF!,"Not Available","0"))</f>
        <v>#REF!</v>
      </c>
      <c r="L76" t="str">
        <f t="shared" si="1"/>
        <v>Not Available</v>
      </c>
    </row>
    <row r="77" spans="1:12" x14ac:dyDescent="0.25">
      <c r="A77" t="s">
        <v>275</v>
      </c>
      <c r="B77" t="s">
        <v>510</v>
      </c>
      <c r="J77" t="e">
        <f>IF(#REF!="","",IF(#REF!=#REF!,"Not Available","0"))</f>
        <v>#REF!</v>
      </c>
      <c r="L77" t="str">
        <f t="shared" si="1"/>
        <v>Not Available</v>
      </c>
    </row>
    <row r="78" spans="1:12" x14ac:dyDescent="0.25">
      <c r="A78" t="s">
        <v>280</v>
      </c>
      <c r="B78" t="s">
        <v>511</v>
      </c>
      <c r="J78" t="e">
        <f>IF(#REF!="","",IF(#REF!=#REF!,"Not Available","0"))</f>
        <v>#REF!</v>
      </c>
      <c r="L78" t="str">
        <f t="shared" si="1"/>
        <v>Not Available</v>
      </c>
    </row>
    <row r="79" spans="1:12" x14ac:dyDescent="0.25">
      <c r="A79" t="s">
        <v>376</v>
      </c>
      <c r="B79" t="s">
        <v>512</v>
      </c>
      <c r="J79" t="e">
        <f>IF(#REF!="","",IF(#REF!=#REF!,"Not Available","0"))</f>
        <v>#REF!</v>
      </c>
      <c r="L79" t="str">
        <f t="shared" si="1"/>
        <v>Not Available</v>
      </c>
    </row>
    <row r="80" spans="1:12" x14ac:dyDescent="0.25">
      <c r="A80" t="s">
        <v>48</v>
      </c>
      <c r="B80" t="s">
        <v>513</v>
      </c>
      <c r="J80" t="e">
        <f>IF(#REF!="","",IF(#REF!=#REF!,"Not Available","0"))</f>
        <v>#REF!</v>
      </c>
      <c r="L80" t="str">
        <f t="shared" si="1"/>
        <v>Not Available</v>
      </c>
    </row>
    <row r="81" spans="1:12" x14ac:dyDescent="0.25">
      <c r="A81" t="s">
        <v>286</v>
      </c>
      <c r="B81" t="s">
        <v>514</v>
      </c>
      <c r="J81" t="e">
        <f>IF(#REF!="","",IF(#REF!=#REF!,"Not Available","0"))</f>
        <v>#REF!</v>
      </c>
      <c r="L81" t="str">
        <f t="shared" si="1"/>
        <v>Not Available</v>
      </c>
    </row>
    <row r="82" spans="1:12" x14ac:dyDescent="0.25">
      <c r="A82" t="s">
        <v>287</v>
      </c>
      <c r="B82" t="s">
        <v>515</v>
      </c>
      <c r="J82" t="e">
        <f>IF(#REF!="","",IF(#REF!=#REF!,"Not Available","0"))</f>
        <v>#REF!</v>
      </c>
      <c r="L82" t="str">
        <f t="shared" si="1"/>
        <v>Not Available</v>
      </c>
    </row>
    <row r="83" spans="1:12" x14ac:dyDescent="0.25">
      <c r="A83" t="s">
        <v>377</v>
      </c>
      <c r="B83" t="s">
        <v>516</v>
      </c>
      <c r="J83" t="e">
        <f>IF(#REF!="","",IF(#REF!=#REF!,"Not Available","0"))</f>
        <v>#REF!</v>
      </c>
      <c r="L83" t="str">
        <f t="shared" si="1"/>
        <v>Not Available</v>
      </c>
    </row>
    <row r="84" spans="1:12" x14ac:dyDescent="0.25">
      <c r="A84" t="s">
        <v>378</v>
      </c>
      <c r="B84" t="s">
        <v>517</v>
      </c>
      <c r="J84" t="e">
        <f>IF(#REF!="","",IF(#REF!=#REF!,"Not Available","0"))</f>
        <v>#REF!</v>
      </c>
      <c r="L84" t="str">
        <f t="shared" si="1"/>
        <v>Not Available</v>
      </c>
    </row>
    <row r="85" spans="1:12" x14ac:dyDescent="0.25">
      <c r="A85" t="s">
        <v>379</v>
      </c>
      <c r="B85" t="s">
        <v>518</v>
      </c>
      <c r="J85" t="e">
        <f>IF(#REF!="","",IF(#REF!=#REF!,"Not Available","0"))</f>
        <v>#REF!</v>
      </c>
      <c r="L85" t="str">
        <f t="shared" si="1"/>
        <v>Not Available</v>
      </c>
    </row>
    <row r="86" spans="1:12" x14ac:dyDescent="0.25">
      <c r="A86" t="s">
        <v>293</v>
      </c>
      <c r="B86" t="s">
        <v>519</v>
      </c>
      <c r="J86" t="e">
        <f>IF(#REF!="","",IF(#REF!=#REF!,"Not Available","0"))</f>
        <v>#REF!</v>
      </c>
      <c r="L86" t="str">
        <f t="shared" si="1"/>
        <v>Not Available</v>
      </c>
    </row>
    <row r="87" spans="1:12" x14ac:dyDescent="0.25">
      <c r="A87" t="s">
        <v>520</v>
      </c>
      <c r="B87" t="s">
        <v>521</v>
      </c>
      <c r="J87" t="e">
        <f>IF(#REF!="","",IF(#REF!=#REF!,"Not Available","0"))</f>
        <v>#REF!</v>
      </c>
      <c r="L87" t="str">
        <f t="shared" si="1"/>
        <v>Not Available</v>
      </c>
    </row>
    <row r="88" spans="1:12" x14ac:dyDescent="0.25">
      <c r="A88" t="s">
        <v>49</v>
      </c>
      <c r="B88" t="s">
        <v>522</v>
      </c>
      <c r="J88" t="e">
        <f>IF(#REF!="","",IF(#REF!=#REF!,"Not Available","0"))</f>
        <v>#REF!</v>
      </c>
      <c r="L88" t="str">
        <f t="shared" si="1"/>
        <v>Not Available</v>
      </c>
    </row>
    <row r="89" spans="1:12" x14ac:dyDescent="0.25">
      <c r="A89" t="s">
        <v>380</v>
      </c>
      <c r="B89" t="s">
        <v>523</v>
      </c>
      <c r="J89" t="e">
        <f>IF(#REF!="","",IF(#REF!=#REF!,"Not Available","0"))</f>
        <v>#REF!</v>
      </c>
      <c r="L89" t="str">
        <f t="shared" si="1"/>
        <v>Not Available</v>
      </c>
    </row>
    <row r="90" spans="1:12" x14ac:dyDescent="0.25">
      <c r="A90" t="s">
        <v>50</v>
      </c>
      <c r="B90" t="s">
        <v>108</v>
      </c>
      <c r="J90" t="e">
        <f>IF(#REF!="","",IF(#REF!=#REF!,"Not Available","0"))</f>
        <v>#REF!</v>
      </c>
      <c r="L90" t="str">
        <f t="shared" si="1"/>
        <v>Not Available</v>
      </c>
    </row>
    <row r="91" spans="1:12" x14ac:dyDescent="0.25">
      <c r="A91" t="s">
        <v>298</v>
      </c>
      <c r="B91" t="s">
        <v>524</v>
      </c>
      <c r="J91" t="e">
        <f>IF(#REF!="","",IF(#REF!=#REF!,"Not Available","0"))</f>
        <v>#REF!</v>
      </c>
      <c r="L91" t="str">
        <f t="shared" si="1"/>
        <v>Not Available</v>
      </c>
    </row>
    <row r="92" spans="1:12" x14ac:dyDescent="0.25">
      <c r="A92" t="s">
        <v>300</v>
      </c>
      <c r="B92" t="s">
        <v>525</v>
      </c>
      <c r="J92" t="e">
        <f>IF(#REF!="","",IF(#REF!=#REF!,"Not Available","0"))</f>
        <v>#REF!</v>
      </c>
      <c r="L92" t="str">
        <f t="shared" si="1"/>
        <v>Not Available</v>
      </c>
    </row>
    <row r="93" spans="1:12" x14ac:dyDescent="0.25">
      <c r="A93" t="s">
        <v>381</v>
      </c>
      <c r="B93" t="s">
        <v>526</v>
      </c>
      <c r="J93" t="e">
        <f>IF(#REF!="","",IF(#REF!=#REF!,"Not Available","0"))</f>
        <v>#REF!</v>
      </c>
      <c r="L93" t="str">
        <f t="shared" si="1"/>
        <v>Not Available</v>
      </c>
    </row>
    <row r="94" spans="1:12" x14ac:dyDescent="0.25">
      <c r="A94" t="s">
        <v>301</v>
      </c>
      <c r="B94" t="s">
        <v>527</v>
      </c>
      <c r="J94" t="e">
        <f>IF(#REF!="","",IF(#REF!=#REF!,"Not Available","0"))</f>
        <v>#REF!</v>
      </c>
      <c r="L94" t="str">
        <f t="shared" si="1"/>
        <v>Not Available</v>
      </c>
    </row>
    <row r="95" spans="1:12" x14ac:dyDescent="0.25">
      <c r="A95" t="s">
        <v>382</v>
      </c>
      <c r="B95" t="s">
        <v>528</v>
      </c>
      <c r="J95" t="e">
        <f>IF(#REF!="","",IF(#REF!=#REF!,"Not Available","0"))</f>
        <v>#REF!</v>
      </c>
      <c r="L95" t="str">
        <f t="shared" si="1"/>
        <v>Not Available</v>
      </c>
    </row>
    <row r="96" spans="1:12" x14ac:dyDescent="0.25">
      <c r="A96" t="s">
        <v>383</v>
      </c>
      <c r="B96" t="s">
        <v>529</v>
      </c>
      <c r="J96" t="e">
        <f>IF(#REF!="","",IF(#REF!=#REF!,"Not Available","0"))</f>
        <v>#REF!</v>
      </c>
      <c r="L96" t="str">
        <f t="shared" si="1"/>
        <v>Not Available</v>
      </c>
    </row>
    <row r="97" spans="1:12" x14ac:dyDescent="0.25">
      <c r="A97" t="s">
        <v>384</v>
      </c>
      <c r="B97" t="s">
        <v>531</v>
      </c>
      <c r="J97" t="e">
        <f>IF(#REF!="","",IF(#REF!=#REF!,"Not Available","0"))</f>
        <v>#REF!</v>
      </c>
      <c r="L97" t="str">
        <f t="shared" si="1"/>
        <v>Not Available</v>
      </c>
    </row>
    <row r="98" spans="1:12" x14ac:dyDescent="0.25">
      <c r="A98" t="s">
        <v>387</v>
      </c>
      <c r="B98" t="s">
        <v>534</v>
      </c>
      <c r="J98" t="e">
        <f>IF(#REF!="","",IF(#REF!=#REF!,"Not Available","0"))</f>
        <v>#REF!</v>
      </c>
      <c r="L98" t="str">
        <f t="shared" si="1"/>
        <v>Not Available</v>
      </c>
    </row>
    <row r="99" spans="1:12" x14ac:dyDescent="0.25">
      <c r="A99" t="s">
        <v>389</v>
      </c>
      <c r="B99" t="s">
        <v>536</v>
      </c>
      <c r="J99" t="e">
        <f>IF(#REF!="","",IF(#REF!=#REF!,"Not Available","0"))</f>
        <v>#REF!</v>
      </c>
      <c r="L99" t="str">
        <f t="shared" si="1"/>
        <v>Not Available</v>
      </c>
    </row>
    <row r="100" spans="1:12" x14ac:dyDescent="0.25">
      <c r="A100" t="s">
        <v>390</v>
      </c>
      <c r="B100" t="s">
        <v>537</v>
      </c>
      <c r="J100" t="e">
        <f>IF(#REF!="","",IF(#REF!=#REF!,"Not Available","0"))</f>
        <v>#REF!</v>
      </c>
      <c r="L100" t="str">
        <f t="shared" si="1"/>
        <v>Not Available</v>
      </c>
    </row>
    <row r="101" spans="1:12" x14ac:dyDescent="0.25">
      <c r="A101" t="s">
        <v>391</v>
      </c>
      <c r="B101" t="s">
        <v>538</v>
      </c>
      <c r="J101" t="e">
        <f>IF(#REF!="","",IF(#REF!=#REF!,"Not Available","0"))</f>
        <v>#REF!</v>
      </c>
      <c r="L101" t="str">
        <f t="shared" si="1"/>
        <v>Not Available</v>
      </c>
    </row>
    <row r="102" spans="1:12" x14ac:dyDescent="0.25">
      <c r="A102" t="s">
        <v>393</v>
      </c>
      <c r="B102" t="s">
        <v>540</v>
      </c>
      <c r="J102" t="e">
        <f>IF(#REF!="","",IF(#REF!=#REF!,"Not Available","0"))</f>
        <v>#REF!</v>
      </c>
      <c r="L102" t="str">
        <f t="shared" si="1"/>
        <v>Not Available</v>
      </c>
    </row>
    <row r="103" spans="1:12" x14ac:dyDescent="0.25">
      <c r="A103" t="s">
        <v>541</v>
      </c>
      <c r="B103" t="s">
        <v>542</v>
      </c>
      <c r="J103" t="e">
        <f>IF(#REF!="","",IF(#REF!=#REF!,"Not Available","0"))</f>
        <v>#REF!</v>
      </c>
      <c r="L103" t="str">
        <f t="shared" si="1"/>
        <v>Not Available</v>
      </c>
    </row>
    <row r="104" spans="1:12" x14ac:dyDescent="0.25">
      <c r="A104" t="s">
        <v>543</v>
      </c>
      <c r="B104" t="s">
        <v>544</v>
      </c>
      <c r="J104" t="e">
        <f>IF(#REF!="","",IF(#REF!=#REF!,"Not Available","0"))</f>
        <v>#REF!</v>
      </c>
      <c r="L104" t="str">
        <f t="shared" si="1"/>
        <v>Not Available</v>
      </c>
    </row>
    <row r="105" spans="1:12" x14ac:dyDescent="0.25">
      <c r="A105" t="s">
        <v>394</v>
      </c>
      <c r="B105" t="s">
        <v>545</v>
      </c>
      <c r="J105" t="e">
        <f>IF(#REF!="","",IF(#REF!=#REF!,"Not Available","0"))</f>
        <v>#REF!</v>
      </c>
      <c r="L105" t="str">
        <f t="shared" si="1"/>
        <v>Not Available</v>
      </c>
    </row>
    <row r="106" spans="1:12" x14ac:dyDescent="0.25">
      <c r="A106" t="s">
        <v>395</v>
      </c>
      <c r="B106" t="s">
        <v>546</v>
      </c>
      <c r="J106" t="e">
        <f>IF(#REF!="","",IF(#REF!=#REF!,"Not Available","0"))</f>
        <v>#REF!</v>
      </c>
      <c r="L106" t="str">
        <f t="shared" si="1"/>
        <v>Not Available</v>
      </c>
    </row>
    <row r="107" spans="1:12" x14ac:dyDescent="0.25">
      <c r="A107" t="s">
        <v>396</v>
      </c>
      <c r="B107" t="s">
        <v>547</v>
      </c>
      <c r="J107" t="e">
        <f>IF(#REF!="","",IF(#REF!=#REF!,"Not Available","0"))</f>
        <v>#REF!</v>
      </c>
      <c r="L107" t="str">
        <f t="shared" si="1"/>
        <v>Not Available</v>
      </c>
    </row>
    <row r="108" spans="1:12" x14ac:dyDescent="0.25">
      <c r="A108" t="s">
        <v>397</v>
      </c>
      <c r="B108" t="s">
        <v>548</v>
      </c>
      <c r="J108" t="e">
        <f>IF(#REF!="","",IF(#REF!=#REF!,"Not Available","0"))</f>
        <v>#REF!</v>
      </c>
      <c r="L108" t="str">
        <f t="shared" si="1"/>
        <v>Not Available</v>
      </c>
    </row>
    <row r="109" spans="1:12" x14ac:dyDescent="0.25">
      <c r="A109" t="s">
        <v>398</v>
      </c>
      <c r="B109" t="s">
        <v>549</v>
      </c>
      <c r="J109" t="e">
        <f>IF(#REF!="","",IF(#REF!=#REF!,"Not Available","0"))</f>
        <v>#REF!</v>
      </c>
      <c r="L109" t="str">
        <f t="shared" si="1"/>
        <v>Not Available</v>
      </c>
    </row>
    <row r="110" spans="1:12" x14ac:dyDescent="0.25">
      <c r="A110" t="s">
        <v>399</v>
      </c>
      <c r="B110" t="s">
        <v>550</v>
      </c>
      <c r="J110" t="e">
        <f>IF(#REF!="","",IF(#REF!=#REF!,"Not Available","0"))</f>
        <v>#REF!</v>
      </c>
      <c r="L110" t="str">
        <f t="shared" si="1"/>
        <v>Not Available</v>
      </c>
    </row>
    <row r="111" spans="1:12" x14ac:dyDescent="0.25">
      <c r="A111" t="s">
        <v>400</v>
      </c>
      <c r="B111" t="s">
        <v>551</v>
      </c>
      <c r="J111" t="e">
        <f>IF(#REF!="","",IF(#REF!=#REF!,"Not Available","0"))</f>
        <v>#REF!</v>
      </c>
      <c r="L111" t="str">
        <f t="shared" si="1"/>
        <v>Not Available</v>
      </c>
    </row>
    <row r="112" spans="1:12" x14ac:dyDescent="0.25">
      <c r="A112" t="s">
        <v>401</v>
      </c>
      <c r="B112" t="s">
        <v>552</v>
      </c>
      <c r="J112" t="e">
        <f>IF(#REF!="","",IF(#REF!=#REF!,"Not Available","0"))</f>
        <v>#REF!</v>
      </c>
      <c r="L112" t="str">
        <f t="shared" si="1"/>
        <v>Not Available</v>
      </c>
    </row>
    <row r="113" spans="1:12" x14ac:dyDescent="0.25">
      <c r="A113" t="s">
        <v>402</v>
      </c>
      <c r="B113" t="s">
        <v>553</v>
      </c>
      <c r="J113" t="e">
        <f>IF(#REF!="","",IF(#REF!=#REF!,"Not Available","0"))</f>
        <v>#REF!</v>
      </c>
      <c r="L113" t="str">
        <f t="shared" si="1"/>
        <v>Not Available</v>
      </c>
    </row>
    <row r="114" spans="1:12" x14ac:dyDescent="0.25">
      <c r="A114" t="s">
        <v>404</v>
      </c>
      <c r="B114" t="s">
        <v>555</v>
      </c>
      <c r="J114" t="e">
        <f>IF(#REF!="","",IF(#REF!=#REF!,"Not Available","0"))</f>
        <v>#REF!</v>
      </c>
      <c r="L114" t="str">
        <f t="shared" si="1"/>
        <v>Not Available</v>
      </c>
    </row>
    <row r="115" spans="1:12" x14ac:dyDescent="0.25">
      <c r="A115" t="s">
        <v>408</v>
      </c>
      <c r="B115" t="s">
        <v>557</v>
      </c>
      <c r="J115" t="e">
        <f>IF(#REF!="","",IF(#REF!=#REF!,"Not Available","0"))</f>
        <v>#REF!</v>
      </c>
      <c r="L115" t="str">
        <f t="shared" si="1"/>
        <v>Not Available</v>
      </c>
    </row>
    <row r="116" spans="1:12" x14ac:dyDescent="0.25">
      <c r="A116" t="s">
        <v>409</v>
      </c>
      <c r="B116" t="s">
        <v>558</v>
      </c>
      <c r="J116" t="e">
        <f>IF(#REF!="","",IF(#REF!=#REF!,"Not Available","0"))</f>
        <v>#REF!</v>
      </c>
      <c r="L116" t="str">
        <f t="shared" si="1"/>
        <v>Not Available</v>
      </c>
    </row>
    <row r="117" spans="1:12" x14ac:dyDescent="0.25">
      <c r="A117" t="s">
        <v>410</v>
      </c>
      <c r="B117" t="s">
        <v>559</v>
      </c>
      <c r="J117" t="e">
        <f>IF(#REF!="","",IF(#REF!=#REF!,"Not Available","0"))</f>
        <v>#REF!</v>
      </c>
      <c r="L117" t="str">
        <f t="shared" si="1"/>
        <v>Not Available</v>
      </c>
    </row>
    <row r="118" spans="1:12" x14ac:dyDescent="0.25">
      <c r="A118" t="s">
        <v>411</v>
      </c>
      <c r="B118" t="s">
        <v>560</v>
      </c>
      <c r="J118" t="e">
        <f>IF(#REF!="","",IF(#REF!=#REF!,"Not Available","0"))</f>
        <v>#REF!</v>
      </c>
      <c r="L118" t="str">
        <f t="shared" si="1"/>
        <v>Not Available</v>
      </c>
    </row>
    <row r="119" spans="1:12" x14ac:dyDescent="0.25">
      <c r="A119" t="s">
        <v>412</v>
      </c>
      <c r="B119" t="s">
        <v>561</v>
      </c>
      <c r="J119" t="e">
        <f>IF(#REF!="","",IF(#REF!=#REF!,"Not Available","0"))</f>
        <v>#REF!</v>
      </c>
      <c r="L119" t="str">
        <f t="shared" si="1"/>
        <v>Not Available</v>
      </c>
    </row>
    <row r="120" spans="1:12" x14ac:dyDescent="0.25">
      <c r="A120" t="s">
        <v>413</v>
      </c>
      <c r="B120" t="s">
        <v>562</v>
      </c>
      <c r="J120" t="e">
        <f>IF(#REF!="","",IF(#REF!=#REF!,"Not Available","0"))</f>
        <v>#REF!</v>
      </c>
      <c r="L120" t="str">
        <f t="shared" si="1"/>
        <v>Not Available</v>
      </c>
    </row>
    <row r="121" spans="1:12" x14ac:dyDescent="0.25">
      <c r="A121" t="s">
        <v>414</v>
      </c>
      <c r="B121" t="s">
        <v>563</v>
      </c>
      <c r="J121" t="e">
        <f>IF(#REF!="","",IF(#REF!=#REF!,"Not Available","0"))</f>
        <v>#REF!</v>
      </c>
      <c r="L121" t="str">
        <f t="shared" si="1"/>
        <v>Not Available</v>
      </c>
    </row>
    <row r="122" spans="1:12" x14ac:dyDescent="0.25">
      <c r="A122" t="s">
        <v>415</v>
      </c>
      <c r="B122" t="s">
        <v>564</v>
      </c>
      <c r="J122" t="e">
        <f>IF(#REF!="","",IF(#REF!=#REF!,"Not Available","0"))</f>
        <v>#REF!</v>
      </c>
      <c r="L122" t="str">
        <f t="shared" si="1"/>
        <v>Not Available</v>
      </c>
    </row>
    <row r="123" spans="1:12" x14ac:dyDescent="0.25">
      <c r="A123" t="s">
        <v>416</v>
      </c>
      <c r="B123" t="s">
        <v>565</v>
      </c>
      <c r="J123" t="e">
        <f>IF(#REF!="","",IF(#REF!=#REF!,"Not Available","0"))</f>
        <v>#REF!</v>
      </c>
      <c r="L123" t="str">
        <f t="shared" si="1"/>
        <v>Not Available</v>
      </c>
    </row>
    <row r="124" spans="1:12" x14ac:dyDescent="0.25">
      <c r="A124" t="s">
        <v>417</v>
      </c>
      <c r="B124" t="s">
        <v>566</v>
      </c>
      <c r="J124" t="e">
        <f>IF(#REF!="","",IF(#REF!=#REF!,"Not Available","0"))</f>
        <v>#REF!</v>
      </c>
      <c r="L124" t="str">
        <f t="shared" si="1"/>
        <v>Not Available</v>
      </c>
    </row>
    <row r="125" spans="1:12" x14ac:dyDescent="0.25">
      <c r="A125" t="s">
        <v>567</v>
      </c>
      <c r="B125" t="s">
        <v>568</v>
      </c>
      <c r="J125" t="e">
        <f>IF(#REF!="","",IF(#REF!=#REF!,"Not Available","0"))</f>
        <v>#REF!</v>
      </c>
      <c r="L125" t="str">
        <f t="shared" si="1"/>
        <v>Not Available</v>
      </c>
    </row>
    <row r="126" spans="1:12" x14ac:dyDescent="0.25">
      <c r="A126" t="s">
        <v>418</v>
      </c>
      <c r="B126" t="s">
        <v>569</v>
      </c>
      <c r="J126" t="e">
        <f>IF(#REF!="","",IF(#REF!=#REF!,"Not Available","0"))</f>
        <v>#REF!</v>
      </c>
      <c r="L126" t="str">
        <f t="shared" si="1"/>
        <v>Not Available</v>
      </c>
    </row>
    <row r="127" spans="1:12" x14ac:dyDescent="0.25">
      <c r="A127" t="s">
        <v>419</v>
      </c>
      <c r="B127" t="s">
        <v>570</v>
      </c>
      <c r="J127" t="e">
        <f>IF(#REF!="","",IF(#REF!=#REF!,"Not Available","0"))</f>
        <v>#REF!</v>
      </c>
      <c r="L127" t="str">
        <f t="shared" si="1"/>
        <v>Not Available</v>
      </c>
    </row>
    <row r="128" spans="1:12" x14ac:dyDescent="0.25">
      <c r="A128" t="s">
        <v>420</v>
      </c>
      <c r="B128" t="s">
        <v>571</v>
      </c>
      <c r="J128" t="e">
        <f>IF(#REF!="","",IF(#REF!=#REF!,"Not Available","0"))</f>
        <v>#REF!</v>
      </c>
      <c r="L128" t="str">
        <f t="shared" si="1"/>
        <v>Not Available</v>
      </c>
    </row>
    <row r="129" spans="1:12" x14ac:dyDescent="0.25">
      <c r="A129" t="s">
        <v>421</v>
      </c>
      <c r="B129" t="s">
        <v>572</v>
      </c>
      <c r="J129" t="e">
        <f>IF(#REF!="","",IF(#REF!=#REF!,"Not Available","0"))</f>
        <v>#REF!</v>
      </c>
      <c r="L129" t="str">
        <f t="shared" si="1"/>
        <v>Not Available</v>
      </c>
    </row>
    <row r="130" spans="1:12" x14ac:dyDescent="0.25">
      <c r="J130" t="e">
        <f>IF(#REF!="","",IF(#REF!=#REF!,"Not Available","0"))</f>
        <v>#REF!</v>
      </c>
      <c r="L130" t="str">
        <f t="shared" si="1"/>
        <v/>
      </c>
    </row>
    <row r="131" spans="1:12" x14ac:dyDescent="0.25">
      <c r="J131" t="e">
        <f>IF(#REF!="","",IF(#REF!=#REF!,"Not Available","0"))</f>
        <v>#REF!</v>
      </c>
      <c r="L131" t="str">
        <f t="shared" ref="L131:L144" si="2">IF(A131="","",IF(A131=A131,"Not Available","0"))</f>
        <v/>
      </c>
    </row>
    <row r="132" spans="1:12" x14ac:dyDescent="0.25">
      <c r="J132" t="e">
        <f>IF(#REF!="","",IF(#REF!=#REF!,"Not Available","0"))</f>
        <v>#REF!</v>
      </c>
      <c r="L132" t="str">
        <f t="shared" si="2"/>
        <v/>
      </c>
    </row>
    <row r="133" spans="1:12" x14ac:dyDescent="0.25">
      <c r="J133" t="e">
        <f>IF(#REF!="","",IF(#REF!=#REF!,"Not Available","0"))</f>
        <v>#REF!</v>
      </c>
      <c r="L133" t="str">
        <f t="shared" si="2"/>
        <v/>
      </c>
    </row>
    <row r="134" spans="1:12" x14ac:dyDescent="0.25">
      <c r="J134" t="e">
        <f>IF(#REF!="","",IF(#REF!=#REF!,"Not Available","0"))</f>
        <v>#REF!</v>
      </c>
      <c r="L134" t="str">
        <f t="shared" si="2"/>
        <v/>
      </c>
    </row>
    <row r="135" spans="1:12" x14ac:dyDescent="0.25">
      <c r="J135" t="e">
        <f>IF(#REF!="","",IF(#REF!=#REF!,"Not Available","0"))</f>
        <v>#REF!</v>
      </c>
      <c r="L135" t="str">
        <f t="shared" si="2"/>
        <v/>
      </c>
    </row>
    <row r="136" spans="1:12" x14ac:dyDescent="0.25">
      <c r="J136" t="e">
        <f>IF(#REF!="","",IF(#REF!=#REF!,"Not Available","0"))</f>
        <v>#REF!</v>
      </c>
      <c r="L136" t="str">
        <f t="shared" si="2"/>
        <v/>
      </c>
    </row>
    <row r="137" spans="1:12" x14ac:dyDescent="0.25">
      <c r="J137" t="e">
        <f>IF(#REF!="","",IF(#REF!=#REF!,"Not Available","0"))</f>
        <v>#REF!</v>
      </c>
      <c r="L137" t="str">
        <f t="shared" si="2"/>
        <v/>
      </c>
    </row>
    <row r="138" spans="1:12" x14ac:dyDescent="0.25">
      <c r="J138" t="e">
        <f>IF(#REF!="","",IF(#REF!=#REF!,"Not Available","0"))</f>
        <v>#REF!</v>
      </c>
      <c r="L138" t="str">
        <f t="shared" si="2"/>
        <v/>
      </c>
    </row>
    <row r="139" spans="1:12" x14ac:dyDescent="0.25">
      <c r="J139" t="e">
        <f>IF(#REF!="","",IF(#REF!=#REF!,"Not Available","0"))</f>
        <v>#REF!</v>
      </c>
      <c r="L139" t="str">
        <f t="shared" si="2"/>
        <v/>
      </c>
    </row>
    <row r="140" spans="1:12" x14ac:dyDescent="0.25">
      <c r="J140" t="e">
        <f>IF(#REF!="","",IF(#REF!=#REF!,"Not Available","0"))</f>
        <v>#REF!</v>
      </c>
      <c r="L140" t="str">
        <f t="shared" si="2"/>
        <v/>
      </c>
    </row>
    <row r="141" spans="1:12" x14ac:dyDescent="0.25">
      <c r="J141" t="e">
        <f>IF(#REF!="","",IF(#REF!=#REF!,"Not Available","0"))</f>
        <v>#REF!</v>
      </c>
      <c r="L141" t="str">
        <f t="shared" si="2"/>
        <v/>
      </c>
    </row>
    <row r="142" spans="1:12" x14ac:dyDescent="0.25">
      <c r="J142" t="e">
        <f>IF(#REF!="","",IF(#REF!=#REF!,"Not Available","0"))</f>
        <v>#REF!</v>
      </c>
      <c r="L142" t="str">
        <f t="shared" si="2"/>
        <v/>
      </c>
    </row>
    <row r="143" spans="1:12" x14ac:dyDescent="0.25">
      <c r="J143" t="e">
        <f>IF(#REF!="","",IF(#REF!=#REF!,"Not Available","0"))</f>
        <v>#REF!</v>
      </c>
      <c r="L143" t="str">
        <f t="shared" si="2"/>
        <v/>
      </c>
    </row>
    <row r="144" spans="1:12" x14ac:dyDescent="0.25">
      <c r="J144" t="e">
        <f>IF(#REF!="","",IF(#REF!=#REF!,"Not Available","0"))</f>
        <v>#REF!</v>
      </c>
      <c r="L144" t="str">
        <f t="shared" si="2"/>
        <v/>
      </c>
    </row>
    <row r="145" spans="12:12" x14ac:dyDescent="0.25">
      <c r="L145" t="str">
        <f t="shared" ref="L145:L165" si="3">IF(A145="","",IF(A145=A145,"Not Available","0"))</f>
        <v/>
      </c>
    </row>
    <row r="146" spans="12:12" x14ac:dyDescent="0.25">
      <c r="L146" t="str">
        <f t="shared" si="3"/>
        <v/>
      </c>
    </row>
    <row r="147" spans="12:12" x14ac:dyDescent="0.25">
      <c r="L147" t="str">
        <f t="shared" si="3"/>
        <v/>
      </c>
    </row>
    <row r="148" spans="12:12" x14ac:dyDescent="0.25">
      <c r="L148" t="str">
        <f t="shared" si="3"/>
        <v/>
      </c>
    </row>
    <row r="149" spans="12:12" x14ac:dyDescent="0.25">
      <c r="L149" t="str">
        <f t="shared" si="3"/>
        <v/>
      </c>
    </row>
    <row r="150" spans="12:12" x14ac:dyDescent="0.25">
      <c r="L150" t="str">
        <f t="shared" si="3"/>
        <v/>
      </c>
    </row>
    <row r="151" spans="12:12" x14ac:dyDescent="0.25">
      <c r="L151" t="str">
        <f t="shared" si="3"/>
        <v/>
      </c>
    </row>
    <row r="152" spans="12:12" x14ac:dyDescent="0.25">
      <c r="L152" t="str">
        <f t="shared" si="3"/>
        <v/>
      </c>
    </row>
    <row r="153" spans="12:12" x14ac:dyDescent="0.25">
      <c r="L153" t="str">
        <f t="shared" si="3"/>
        <v/>
      </c>
    </row>
    <row r="154" spans="12:12" x14ac:dyDescent="0.25">
      <c r="L154" t="str">
        <f t="shared" si="3"/>
        <v/>
      </c>
    </row>
    <row r="155" spans="12:12" x14ac:dyDescent="0.25">
      <c r="L155" t="str">
        <f t="shared" si="3"/>
        <v/>
      </c>
    </row>
    <row r="156" spans="12:12" x14ac:dyDescent="0.25">
      <c r="L156" t="str">
        <f t="shared" si="3"/>
        <v/>
      </c>
    </row>
    <row r="157" spans="12:12" x14ac:dyDescent="0.25">
      <c r="L157" t="str">
        <f t="shared" si="3"/>
        <v/>
      </c>
    </row>
    <row r="158" spans="12:12" x14ac:dyDescent="0.25">
      <c r="L158" t="str">
        <f t="shared" si="3"/>
        <v/>
      </c>
    </row>
    <row r="159" spans="12:12" x14ac:dyDescent="0.25">
      <c r="L159" t="str">
        <f t="shared" si="3"/>
        <v/>
      </c>
    </row>
    <row r="160" spans="12:12" x14ac:dyDescent="0.25">
      <c r="L160" t="str">
        <f t="shared" si="3"/>
        <v/>
      </c>
    </row>
    <row r="161" spans="12:12" x14ac:dyDescent="0.25">
      <c r="L161" t="str">
        <f t="shared" si="3"/>
        <v/>
      </c>
    </row>
    <row r="162" spans="12:12" x14ac:dyDescent="0.25">
      <c r="L162" t="str">
        <f t="shared" si="3"/>
        <v/>
      </c>
    </row>
    <row r="163" spans="12:12" x14ac:dyDescent="0.25">
      <c r="L163" t="str">
        <f t="shared" si="3"/>
        <v/>
      </c>
    </row>
    <row r="164" spans="12:12" x14ac:dyDescent="0.25">
      <c r="L164" t="str">
        <f t="shared" si="3"/>
        <v/>
      </c>
    </row>
    <row r="165" spans="12:12" x14ac:dyDescent="0.25">
      <c r="L165" t="str">
        <f t="shared" si="3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:XFD1048576"/>
    </sheetView>
  </sheetViews>
  <sheetFormatPr defaultRowHeight="15" x14ac:dyDescent="0.25"/>
  <cols>
    <col min="2" max="2" width="38.42578125" bestFit="1" customWidth="1"/>
  </cols>
  <sheetData>
    <row r="1" spans="1:4" x14ac:dyDescent="0.25">
      <c r="A1" s="31" t="s">
        <v>0</v>
      </c>
      <c r="B1" s="32" t="s">
        <v>1</v>
      </c>
      <c r="C1" s="33" t="s">
        <v>6</v>
      </c>
      <c r="D1" s="33" t="s">
        <v>6</v>
      </c>
    </row>
    <row r="2" spans="1:4" x14ac:dyDescent="0.25">
      <c r="A2" s="176" t="s">
        <v>27</v>
      </c>
      <c r="B2" s="177" t="s">
        <v>576</v>
      </c>
      <c r="C2" s="29" t="s">
        <v>573</v>
      </c>
      <c r="D2" s="29" t="s">
        <v>573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workbookViewId="0">
      <selection activeCell="M35" sqref="M35"/>
    </sheetView>
  </sheetViews>
  <sheetFormatPr defaultRowHeight="15" x14ac:dyDescent="0.25"/>
  <cols>
    <col min="1" max="1" width="4.140625" style="30" customWidth="1"/>
  </cols>
  <sheetData>
    <row r="1" spans="1:23" x14ac:dyDescent="0.25">
      <c r="B1" s="35">
        <v>1</v>
      </c>
      <c r="C1" s="34" t="s">
        <v>84</v>
      </c>
      <c r="D1" s="35">
        <v>2</v>
      </c>
      <c r="E1" s="34" t="s">
        <v>86</v>
      </c>
      <c r="F1" s="34" t="s">
        <v>87</v>
      </c>
      <c r="G1" s="35">
        <v>3</v>
      </c>
      <c r="H1" s="34" t="s">
        <v>89</v>
      </c>
      <c r="I1" s="34" t="s">
        <v>90</v>
      </c>
      <c r="J1" s="35">
        <v>4</v>
      </c>
      <c r="K1" s="34" t="s">
        <v>92</v>
      </c>
      <c r="L1" s="36" t="s">
        <v>93</v>
      </c>
      <c r="M1" s="36">
        <v>5</v>
      </c>
      <c r="N1" s="36" t="s">
        <v>94</v>
      </c>
      <c r="O1" s="36" t="s">
        <v>95</v>
      </c>
      <c r="P1" s="36">
        <v>6</v>
      </c>
      <c r="Q1" s="36" t="s">
        <v>96</v>
      </c>
      <c r="R1" s="36" t="s">
        <v>97</v>
      </c>
      <c r="S1" s="36">
        <v>7</v>
      </c>
      <c r="T1" s="36" t="s">
        <v>98</v>
      </c>
      <c r="U1" s="37">
        <v>8</v>
      </c>
      <c r="V1" s="37">
        <v>9</v>
      </c>
      <c r="W1" s="36">
        <v>10</v>
      </c>
    </row>
    <row r="2" spans="1:23" x14ac:dyDescent="0.25">
      <c r="A2" s="35">
        <v>1</v>
      </c>
      <c r="B2" t="s">
        <v>120</v>
      </c>
      <c r="C2" t="s">
        <v>120</v>
      </c>
      <c r="D2" t="s">
        <v>120</v>
      </c>
      <c r="E2" t="s">
        <v>120</v>
      </c>
      <c r="F2" t="s">
        <v>120</v>
      </c>
      <c r="G2" t="s">
        <v>120</v>
      </c>
      <c r="H2" t="s">
        <v>120</v>
      </c>
      <c r="I2" t="s">
        <v>142</v>
      </c>
      <c r="J2" t="s">
        <v>142</v>
      </c>
      <c r="K2" t="s">
        <v>142</v>
      </c>
      <c r="L2" t="s">
        <v>118</v>
      </c>
      <c r="M2" t="s">
        <v>118</v>
      </c>
      <c r="N2" t="s">
        <v>118</v>
      </c>
      <c r="O2" t="s">
        <v>118</v>
      </c>
      <c r="P2" t="s">
        <v>118</v>
      </c>
      <c r="Q2" t="s">
        <v>118</v>
      </c>
      <c r="R2" t="s">
        <v>118</v>
      </c>
      <c r="S2" t="s">
        <v>118</v>
      </c>
      <c r="T2" t="s">
        <v>118</v>
      </c>
      <c r="U2" t="s">
        <v>118</v>
      </c>
      <c r="V2" t="s">
        <v>118</v>
      </c>
      <c r="W2" t="s">
        <v>118</v>
      </c>
    </row>
    <row r="3" spans="1:23" x14ac:dyDescent="0.25">
      <c r="A3" s="38" t="s">
        <v>84</v>
      </c>
      <c r="B3" t="s">
        <v>120</v>
      </c>
      <c r="C3" t="s">
        <v>120</v>
      </c>
      <c r="D3" t="s">
        <v>120</v>
      </c>
      <c r="E3" t="s">
        <v>120</v>
      </c>
      <c r="F3" t="s">
        <v>120</v>
      </c>
      <c r="G3" t="s">
        <v>120</v>
      </c>
      <c r="H3" t="s">
        <v>120</v>
      </c>
      <c r="I3" t="s">
        <v>120</v>
      </c>
      <c r="J3" t="s">
        <v>120</v>
      </c>
      <c r="K3" t="s">
        <v>120</v>
      </c>
      <c r="L3" t="s">
        <v>118</v>
      </c>
      <c r="M3" t="s">
        <v>118</v>
      </c>
      <c r="N3" t="s">
        <v>118</v>
      </c>
      <c r="O3" t="s">
        <v>118</v>
      </c>
      <c r="P3" t="s">
        <v>118</v>
      </c>
      <c r="Q3" t="s">
        <v>118</v>
      </c>
      <c r="R3" t="s">
        <v>118</v>
      </c>
      <c r="S3" t="s">
        <v>118</v>
      </c>
      <c r="T3" t="s">
        <v>118</v>
      </c>
      <c r="U3" t="s">
        <v>118</v>
      </c>
      <c r="V3" t="s">
        <v>118</v>
      </c>
      <c r="W3" t="s">
        <v>118</v>
      </c>
    </row>
    <row r="4" spans="1:23" x14ac:dyDescent="0.25">
      <c r="A4" s="35">
        <v>2</v>
      </c>
      <c r="B4" t="s">
        <v>120</v>
      </c>
      <c r="C4" t="s">
        <v>120</v>
      </c>
      <c r="D4" t="s">
        <v>120</v>
      </c>
      <c r="E4" t="s">
        <v>120</v>
      </c>
      <c r="F4" t="s">
        <v>120</v>
      </c>
      <c r="G4" t="s">
        <v>120</v>
      </c>
      <c r="H4" t="s">
        <v>120</v>
      </c>
      <c r="I4" t="s">
        <v>120</v>
      </c>
      <c r="J4" t="s">
        <v>120</v>
      </c>
      <c r="K4" t="s">
        <v>120</v>
      </c>
      <c r="L4" t="s">
        <v>118</v>
      </c>
      <c r="M4" t="s">
        <v>118</v>
      </c>
      <c r="N4" t="s">
        <v>118</v>
      </c>
      <c r="O4" t="s">
        <v>118</v>
      </c>
      <c r="P4" t="s">
        <v>118</v>
      </c>
      <c r="Q4" t="s">
        <v>118</v>
      </c>
      <c r="R4" t="s">
        <v>118</v>
      </c>
      <c r="S4" t="s">
        <v>118</v>
      </c>
      <c r="T4" t="s">
        <v>118</v>
      </c>
      <c r="U4" t="s">
        <v>118</v>
      </c>
      <c r="V4" t="s">
        <v>118</v>
      </c>
      <c r="W4" t="s">
        <v>118</v>
      </c>
    </row>
    <row r="5" spans="1:23" x14ac:dyDescent="0.25">
      <c r="A5" s="38" t="s">
        <v>86</v>
      </c>
      <c r="B5" t="s">
        <v>120</v>
      </c>
      <c r="C5" t="s">
        <v>120</v>
      </c>
      <c r="D5" t="s">
        <v>120</v>
      </c>
      <c r="E5" t="s">
        <v>120</v>
      </c>
      <c r="F5" t="s">
        <v>120</v>
      </c>
      <c r="G5" t="s">
        <v>120</v>
      </c>
      <c r="H5" t="s">
        <v>120</v>
      </c>
      <c r="I5" t="s">
        <v>120</v>
      </c>
      <c r="J5" t="s">
        <v>120</v>
      </c>
      <c r="K5" t="s">
        <v>120</v>
      </c>
      <c r="L5" t="s">
        <v>118</v>
      </c>
      <c r="M5" t="s">
        <v>118</v>
      </c>
      <c r="N5" t="s">
        <v>118</v>
      </c>
      <c r="O5" t="s">
        <v>118</v>
      </c>
      <c r="P5" t="s">
        <v>118</v>
      </c>
      <c r="Q5" t="s">
        <v>118</v>
      </c>
      <c r="R5" t="s">
        <v>118</v>
      </c>
      <c r="S5" t="s">
        <v>118</v>
      </c>
      <c r="T5" t="s">
        <v>118</v>
      </c>
      <c r="U5" t="s">
        <v>118</v>
      </c>
      <c r="V5" t="s">
        <v>118</v>
      </c>
      <c r="W5" t="s">
        <v>118</v>
      </c>
    </row>
    <row r="6" spans="1:23" x14ac:dyDescent="0.25">
      <c r="A6" s="38" t="s">
        <v>87</v>
      </c>
      <c r="B6" t="s">
        <v>120</v>
      </c>
      <c r="C6" t="s">
        <v>120</v>
      </c>
      <c r="D6" t="s">
        <v>120</v>
      </c>
      <c r="E6" t="s">
        <v>120</v>
      </c>
      <c r="F6" t="s">
        <v>120</v>
      </c>
      <c r="G6" t="s">
        <v>120</v>
      </c>
      <c r="H6" t="s">
        <v>120</v>
      </c>
      <c r="I6" t="s">
        <v>120</v>
      </c>
      <c r="J6" t="s">
        <v>120</v>
      </c>
      <c r="K6" t="s">
        <v>120</v>
      </c>
      <c r="L6" t="s">
        <v>118</v>
      </c>
      <c r="M6" t="s">
        <v>118</v>
      </c>
      <c r="N6" t="s">
        <v>118</v>
      </c>
      <c r="O6" t="s">
        <v>118</v>
      </c>
      <c r="P6" t="s">
        <v>118</v>
      </c>
      <c r="Q6" t="s">
        <v>118</v>
      </c>
      <c r="R6" t="s">
        <v>118</v>
      </c>
      <c r="S6" t="s">
        <v>118</v>
      </c>
      <c r="T6" t="s">
        <v>118</v>
      </c>
      <c r="U6" t="s">
        <v>118</v>
      </c>
      <c r="V6" t="s">
        <v>118</v>
      </c>
      <c r="W6" t="s">
        <v>118</v>
      </c>
    </row>
    <row r="7" spans="1:23" x14ac:dyDescent="0.25">
      <c r="A7" s="38">
        <v>3</v>
      </c>
      <c r="B7" t="s">
        <v>120</v>
      </c>
      <c r="C7" t="s">
        <v>120</v>
      </c>
      <c r="D7" t="s">
        <v>120</v>
      </c>
      <c r="E7" t="s">
        <v>120</v>
      </c>
      <c r="F7" t="s">
        <v>120</v>
      </c>
      <c r="G7" t="s">
        <v>120</v>
      </c>
      <c r="H7" t="s">
        <v>120</v>
      </c>
      <c r="I7" t="s">
        <v>120</v>
      </c>
      <c r="J7" t="s">
        <v>120</v>
      </c>
      <c r="K7" t="s">
        <v>120</v>
      </c>
      <c r="L7" t="s">
        <v>118</v>
      </c>
      <c r="M7" t="s">
        <v>118</v>
      </c>
      <c r="N7" t="s">
        <v>118</v>
      </c>
      <c r="O7" t="s">
        <v>118</v>
      </c>
      <c r="P7" t="s">
        <v>118</v>
      </c>
      <c r="Q7" t="s">
        <v>118</v>
      </c>
      <c r="R7" t="s">
        <v>118</v>
      </c>
      <c r="S7" t="s">
        <v>118</v>
      </c>
      <c r="T7" t="s">
        <v>118</v>
      </c>
      <c r="U7" t="s">
        <v>118</v>
      </c>
      <c r="V7" t="s">
        <v>118</v>
      </c>
      <c r="W7" t="s">
        <v>118</v>
      </c>
    </row>
    <row r="8" spans="1:23" x14ac:dyDescent="0.25">
      <c r="A8" s="38" t="s">
        <v>89</v>
      </c>
      <c r="B8" t="s">
        <v>120</v>
      </c>
      <c r="C8" t="s">
        <v>120</v>
      </c>
      <c r="D8" t="s">
        <v>120</v>
      </c>
      <c r="E8" t="s">
        <v>120</v>
      </c>
      <c r="F8" t="s">
        <v>120</v>
      </c>
      <c r="G8" t="s">
        <v>120</v>
      </c>
      <c r="H8" t="s">
        <v>120</v>
      </c>
      <c r="I8" t="s">
        <v>120</v>
      </c>
      <c r="J8" t="s">
        <v>120</v>
      </c>
      <c r="K8" t="s">
        <v>120</v>
      </c>
      <c r="L8" t="s">
        <v>118</v>
      </c>
      <c r="M8" t="s">
        <v>118</v>
      </c>
      <c r="N8" t="s">
        <v>118</v>
      </c>
      <c r="O8" t="s">
        <v>118</v>
      </c>
      <c r="P8" t="s">
        <v>118</v>
      </c>
      <c r="Q8" t="s">
        <v>118</v>
      </c>
      <c r="R8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</row>
    <row r="9" spans="1:23" x14ac:dyDescent="0.25">
      <c r="A9" s="38" t="s">
        <v>90</v>
      </c>
      <c r="B9" t="s">
        <v>120</v>
      </c>
      <c r="C9" t="s">
        <v>120</v>
      </c>
      <c r="D9" t="s">
        <v>120</v>
      </c>
      <c r="E9" t="s">
        <v>120</v>
      </c>
      <c r="F9" t="s">
        <v>120</v>
      </c>
      <c r="G9" t="s">
        <v>120</v>
      </c>
      <c r="H9" t="s">
        <v>120</v>
      </c>
      <c r="I9" t="s">
        <v>120</v>
      </c>
      <c r="J9" t="s">
        <v>120</v>
      </c>
      <c r="K9" t="s">
        <v>120</v>
      </c>
      <c r="L9" t="s">
        <v>118</v>
      </c>
      <c r="M9" t="s">
        <v>118</v>
      </c>
      <c r="N9" t="s">
        <v>118</v>
      </c>
      <c r="O9" t="s">
        <v>118</v>
      </c>
      <c r="P9" t="s">
        <v>118</v>
      </c>
      <c r="Q9" t="s">
        <v>118</v>
      </c>
      <c r="R9" t="s">
        <v>118</v>
      </c>
      <c r="S9" t="s">
        <v>118</v>
      </c>
      <c r="T9" t="s">
        <v>118</v>
      </c>
      <c r="U9" t="s">
        <v>118</v>
      </c>
      <c r="V9" t="s">
        <v>118</v>
      </c>
      <c r="W9" t="s">
        <v>118</v>
      </c>
    </row>
    <row r="10" spans="1:23" x14ac:dyDescent="0.25">
      <c r="A10" s="38">
        <v>4</v>
      </c>
      <c r="B10" t="s">
        <v>120</v>
      </c>
      <c r="C10" t="s">
        <v>120</v>
      </c>
      <c r="D10" t="s">
        <v>120</v>
      </c>
      <c r="E10" t="s">
        <v>120</v>
      </c>
      <c r="F10" t="s">
        <v>120</v>
      </c>
      <c r="G10" t="s">
        <v>120</v>
      </c>
      <c r="H10" t="s">
        <v>120</v>
      </c>
      <c r="I10" t="s">
        <v>120</v>
      </c>
      <c r="J10" t="s">
        <v>120</v>
      </c>
      <c r="K10" t="s">
        <v>120</v>
      </c>
      <c r="L10" t="s">
        <v>118</v>
      </c>
      <c r="M10" t="s">
        <v>118</v>
      </c>
      <c r="N10" t="s">
        <v>118</v>
      </c>
      <c r="O10" t="s">
        <v>118</v>
      </c>
      <c r="P10" t="s">
        <v>118</v>
      </c>
      <c r="Q10" t="s">
        <v>118</v>
      </c>
      <c r="R10" t="s">
        <v>118</v>
      </c>
      <c r="S10" t="s">
        <v>118</v>
      </c>
      <c r="T10" t="s">
        <v>118</v>
      </c>
      <c r="U10" t="s">
        <v>118</v>
      </c>
      <c r="V10" t="s">
        <v>118</v>
      </c>
      <c r="W10" t="s">
        <v>118</v>
      </c>
    </row>
    <row r="11" spans="1:23" x14ac:dyDescent="0.25">
      <c r="A11" s="38" t="s">
        <v>92</v>
      </c>
      <c r="B11" t="s">
        <v>120</v>
      </c>
      <c r="C11" t="s">
        <v>120</v>
      </c>
      <c r="D11" t="s">
        <v>120</v>
      </c>
      <c r="E11" t="s">
        <v>120</v>
      </c>
      <c r="F11" t="s">
        <v>120</v>
      </c>
      <c r="G11" t="s">
        <v>120</v>
      </c>
      <c r="H11" t="s">
        <v>120</v>
      </c>
      <c r="I11" t="s">
        <v>120</v>
      </c>
      <c r="J11" t="s">
        <v>120</v>
      </c>
      <c r="K11" t="s">
        <v>120</v>
      </c>
      <c r="L11" t="s">
        <v>118</v>
      </c>
      <c r="M11" t="s">
        <v>118</v>
      </c>
      <c r="N11" t="s">
        <v>118</v>
      </c>
      <c r="O11" t="s">
        <v>118</v>
      </c>
      <c r="P11" t="s">
        <v>118</v>
      </c>
      <c r="Q11" t="s">
        <v>118</v>
      </c>
      <c r="R11" t="s">
        <v>118</v>
      </c>
      <c r="S11" t="s">
        <v>118</v>
      </c>
      <c r="T11" t="s">
        <v>118</v>
      </c>
      <c r="U11" t="s">
        <v>118</v>
      </c>
      <c r="V11" t="s">
        <v>118</v>
      </c>
      <c r="W11" t="s">
        <v>118</v>
      </c>
    </row>
    <row r="12" spans="1:23" x14ac:dyDescent="0.25">
      <c r="A12" s="39" t="s">
        <v>93</v>
      </c>
      <c r="B12" t="s">
        <v>120</v>
      </c>
      <c r="C12" t="s">
        <v>120</v>
      </c>
      <c r="D12" t="s">
        <v>120</v>
      </c>
      <c r="E12" t="s">
        <v>120</v>
      </c>
      <c r="F12" t="s">
        <v>120</v>
      </c>
      <c r="G12" t="s">
        <v>120</v>
      </c>
      <c r="H12" t="s">
        <v>120</v>
      </c>
      <c r="I12" t="s">
        <v>120</v>
      </c>
      <c r="J12" t="s">
        <v>120</v>
      </c>
      <c r="K12" t="s">
        <v>120</v>
      </c>
      <c r="L12" t="s">
        <v>120</v>
      </c>
      <c r="M12" t="s">
        <v>120</v>
      </c>
      <c r="N12" t="s">
        <v>120</v>
      </c>
      <c r="O12" t="s">
        <v>143</v>
      </c>
      <c r="P12" t="s">
        <v>143</v>
      </c>
      <c r="Q12" t="s">
        <v>143</v>
      </c>
      <c r="R12" t="s">
        <v>143</v>
      </c>
      <c r="S12" t="s">
        <v>143</v>
      </c>
      <c r="T12" t="s">
        <v>143</v>
      </c>
      <c r="U12" t="s">
        <v>143</v>
      </c>
      <c r="V12" t="s">
        <v>143</v>
      </c>
      <c r="W12" t="s">
        <v>143</v>
      </c>
    </row>
    <row r="13" spans="1:23" x14ac:dyDescent="0.25">
      <c r="A13" s="39">
        <v>5</v>
      </c>
      <c r="B13" t="s">
        <v>120</v>
      </c>
      <c r="C13" t="s">
        <v>120</v>
      </c>
      <c r="D13" t="s">
        <v>120</v>
      </c>
      <c r="E13" t="s">
        <v>120</v>
      </c>
      <c r="F13" t="s">
        <v>120</v>
      </c>
      <c r="G13" t="s">
        <v>120</v>
      </c>
      <c r="H13" t="s">
        <v>120</v>
      </c>
      <c r="I13" t="s">
        <v>120</v>
      </c>
      <c r="J13" t="s">
        <v>120</v>
      </c>
      <c r="K13" t="s">
        <v>120</v>
      </c>
      <c r="L13" t="s">
        <v>120</v>
      </c>
      <c r="M13" t="s">
        <v>120</v>
      </c>
      <c r="N13" t="s">
        <v>120</v>
      </c>
      <c r="O13" t="s">
        <v>120</v>
      </c>
      <c r="P13" t="s">
        <v>143</v>
      </c>
      <c r="Q13" t="s">
        <v>143</v>
      </c>
      <c r="R13" t="s">
        <v>143</v>
      </c>
      <c r="S13" t="s">
        <v>143</v>
      </c>
      <c r="T13" t="s">
        <v>143</v>
      </c>
      <c r="U13" t="s">
        <v>143</v>
      </c>
      <c r="V13" t="s">
        <v>143</v>
      </c>
      <c r="W13" t="s">
        <v>143</v>
      </c>
    </row>
    <row r="14" spans="1:23" x14ac:dyDescent="0.25">
      <c r="A14" s="39" t="s">
        <v>94</v>
      </c>
      <c r="B14" t="s">
        <v>120</v>
      </c>
      <c r="C14" t="s">
        <v>120</v>
      </c>
      <c r="D14" t="s">
        <v>120</v>
      </c>
      <c r="E14" t="s">
        <v>120</v>
      </c>
      <c r="F14" t="s">
        <v>120</v>
      </c>
      <c r="G14" t="s">
        <v>120</v>
      </c>
      <c r="H14" t="s">
        <v>120</v>
      </c>
      <c r="I14" t="s">
        <v>120</v>
      </c>
      <c r="J14" t="s">
        <v>120</v>
      </c>
      <c r="K14" t="s">
        <v>120</v>
      </c>
      <c r="L14" t="s">
        <v>120</v>
      </c>
      <c r="M14" t="s">
        <v>120</v>
      </c>
      <c r="N14" t="s">
        <v>120</v>
      </c>
      <c r="O14" t="s">
        <v>120</v>
      </c>
      <c r="P14" t="s">
        <v>120</v>
      </c>
      <c r="Q14" t="s">
        <v>143</v>
      </c>
      <c r="R14" t="s">
        <v>143</v>
      </c>
      <c r="S14" t="s">
        <v>143</v>
      </c>
      <c r="T14" t="s">
        <v>143</v>
      </c>
      <c r="U14" t="s">
        <v>143</v>
      </c>
      <c r="V14" t="s">
        <v>143</v>
      </c>
      <c r="W14" t="s">
        <v>143</v>
      </c>
    </row>
    <row r="15" spans="1:23" x14ac:dyDescent="0.25">
      <c r="A15" s="39" t="s">
        <v>95</v>
      </c>
      <c r="B15" t="s">
        <v>120</v>
      </c>
      <c r="C15" t="s">
        <v>120</v>
      </c>
      <c r="D15" t="s">
        <v>120</v>
      </c>
      <c r="E15" t="s">
        <v>120</v>
      </c>
      <c r="F15" t="s">
        <v>120</v>
      </c>
      <c r="G15" t="s">
        <v>120</v>
      </c>
      <c r="H15" t="s">
        <v>120</v>
      </c>
      <c r="I15" t="s">
        <v>120</v>
      </c>
      <c r="J15" t="s">
        <v>120</v>
      </c>
      <c r="K15" t="s">
        <v>120</v>
      </c>
      <c r="L15" t="s">
        <v>120</v>
      </c>
      <c r="M15" t="s">
        <v>120</v>
      </c>
      <c r="N15" t="s">
        <v>120</v>
      </c>
      <c r="O15" t="s">
        <v>120</v>
      </c>
      <c r="P15" t="s">
        <v>120</v>
      </c>
      <c r="Q15" t="s">
        <v>120</v>
      </c>
      <c r="R15" t="s">
        <v>143</v>
      </c>
      <c r="S15" t="s">
        <v>143</v>
      </c>
      <c r="T15" t="s">
        <v>143</v>
      </c>
      <c r="U15" t="s">
        <v>143</v>
      </c>
      <c r="V15" t="s">
        <v>143</v>
      </c>
      <c r="W15" t="s">
        <v>143</v>
      </c>
    </row>
    <row r="16" spans="1:23" x14ac:dyDescent="0.25">
      <c r="A16" s="39">
        <v>6</v>
      </c>
      <c r="B16" t="s">
        <v>120</v>
      </c>
      <c r="C16" t="s">
        <v>120</v>
      </c>
      <c r="D16" t="s">
        <v>120</v>
      </c>
      <c r="E16" t="s">
        <v>120</v>
      </c>
      <c r="F16" t="s">
        <v>120</v>
      </c>
      <c r="G16" t="s">
        <v>120</v>
      </c>
      <c r="H16" t="s">
        <v>120</v>
      </c>
      <c r="I16" t="s">
        <v>120</v>
      </c>
      <c r="J16" t="s">
        <v>120</v>
      </c>
      <c r="K16" t="s">
        <v>120</v>
      </c>
      <c r="L16" t="s">
        <v>120</v>
      </c>
      <c r="M16" t="s">
        <v>120</v>
      </c>
      <c r="N16" t="s">
        <v>120</v>
      </c>
      <c r="O16" t="s">
        <v>120</v>
      </c>
      <c r="P16" t="s">
        <v>120</v>
      </c>
      <c r="Q16" t="s">
        <v>120</v>
      </c>
      <c r="R16" t="s">
        <v>120</v>
      </c>
      <c r="S16" t="s">
        <v>143</v>
      </c>
      <c r="T16" t="s">
        <v>143</v>
      </c>
      <c r="U16" t="s">
        <v>143</v>
      </c>
      <c r="V16" t="s">
        <v>143</v>
      </c>
      <c r="W16" t="s">
        <v>143</v>
      </c>
    </row>
    <row r="17" spans="1:23" x14ac:dyDescent="0.25">
      <c r="A17" s="39" t="s">
        <v>96</v>
      </c>
      <c r="B17" t="s">
        <v>120</v>
      </c>
      <c r="C17" t="s">
        <v>120</v>
      </c>
      <c r="D17" t="s">
        <v>120</v>
      </c>
      <c r="E17" t="s">
        <v>120</v>
      </c>
      <c r="F17" t="s">
        <v>120</v>
      </c>
      <c r="G17" t="s">
        <v>120</v>
      </c>
      <c r="H17" t="s">
        <v>120</v>
      </c>
      <c r="I17" t="s">
        <v>120</v>
      </c>
      <c r="J17" t="s">
        <v>120</v>
      </c>
      <c r="K17" t="s">
        <v>120</v>
      </c>
      <c r="L17" t="s">
        <v>120</v>
      </c>
      <c r="M17" t="s">
        <v>120</v>
      </c>
      <c r="N17" t="s">
        <v>120</v>
      </c>
      <c r="O17" t="s">
        <v>120</v>
      </c>
      <c r="P17" t="s">
        <v>120</v>
      </c>
      <c r="Q17" t="s">
        <v>120</v>
      </c>
      <c r="R17" t="s">
        <v>120</v>
      </c>
      <c r="S17" t="s">
        <v>120</v>
      </c>
      <c r="T17" t="s">
        <v>143</v>
      </c>
      <c r="U17" t="s">
        <v>143</v>
      </c>
      <c r="V17" t="s">
        <v>143</v>
      </c>
      <c r="W17" t="s">
        <v>143</v>
      </c>
    </row>
    <row r="18" spans="1:23" x14ac:dyDescent="0.25">
      <c r="A18" s="39" t="s">
        <v>97</v>
      </c>
      <c r="B18" t="s">
        <v>120</v>
      </c>
      <c r="C18" t="s">
        <v>120</v>
      </c>
      <c r="D18" t="s">
        <v>120</v>
      </c>
      <c r="E18" t="s">
        <v>120</v>
      </c>
      <c r="F18" t="s">
        <v>120</v>
      </c>
      <c r="G18" t="s">
        <v>120</v>
      </c>
      <c r="H18" t="s">
        <v>120</v>
      </c>
      <c r="I18" t="s">
        <v>120</v>
      </c>
      <c r="J18" t="s">
        <v>120</v>
      </c>
      <c r="K18" t="s">
        <v>120</v>
      </c>
      <c r="L18" t="s">
        <v>120</v>
      </c>
      <c r="M18" t="s">
        <v>120</v>
      </c>
      <c r="N18" t="s">
        <v>120</v>
      </c>
      <c r="O18" t="s">
        <v>120</v>
      </c>
      <c r="P18" t="s">
        <v>120</v>
      </c>
      <c r="Q18" t="s">
        <v>120</v>
      </c>
      <c r="R18" t="s">
        <v>120</v>
      </c>
      <c r="S18" t="s">
        <v>143</v>
      </c>
      <c r="T18" t="s">
        <v>143</v>
      </c>
      <c r="U18" t="s">
        <v>143</v>
      </c>
      <c r="V18" t="s">
        <v>143</v>
      </c>
      <c r="W18" t="s">
        <v>143</v>
      </c>
    </row>
    <row r="19" spans="1:23" x14ac:dyDescent="0.25">
      <c r="A19" s="39">
        <v>7</v>
      </c>
      <c r="B19" t="s">
        <v>120</v>
      </c>
      <c r="C19" t="s">
        <v>120</v>
      </c>
      <c r="D19" t="s">
        <v>120</v>
      </c>
      <c r="E19" t="s">
        <v>120</v>
      </c>
      <c r="F19" t="s">
        <v>120</v>
      </c>
      <c r="G19" t="s">
        <v>120</v>
      </c>
      <c r="H19" t="s">
        <v>120</v>
      </c>
      <c r="I19" t="s">
        <v>120</v>
      </c>
      <c r="J19" t="s">
        <v>120</v>
      </c>
      <c r="K19" t="s">
        <v>120</v>
      </c>
      <c r="L19" t="s">
        <v>120</v>
      </c>
      <c r="M19" t="s">
        <v>120</v>
      </c>
      <c r="N19" t="s">
        <v>120</v>
      </c>
      <c r="O19" t="s">
        <v>120</v>
      </c>
      <c r="P19" t="s">
        <v>120</v>
      </c>
      <c r="Q19" t="s">
        <v>120</v>
      </c>
      <c r="R19" t="s">
        <v>120</v>
      </c>
      <c r="S19" t="s">
        <v>120</v>
      </c>
      <c r="T19" t="s">
        <v>143</v>
      </c>
      <c r="U19" t="s">
        <v>143</v>
      </c>
      <c r="V19" t="s">
        <v>143</v>
      </c>
      <c r="W19" t="s">
        <v>143</v>
      </c>
    </row>
    <row r="20" spans="1:23" x14ac:dyDescent="0.25">
      <c r="A20" s="39" t="s">
        <v>98</v>
      </c>
      <c r="B20" t="s">
        <v>120</v>
      </c>
      <c r="C20" t="s">
        <v>120</v>
      </c>
      <c r="D20" t="s">
        <v>120</v>
      </c>
      <c r="E20" t="s">
        <v>120</v>
      </c>
      <c r="F20" t="s">
        <v>120</v>
      </c>
      <c r="G20" t="s">
        <v>120</v>
      </c>
      <c r="H20" t="s">
        <v>120</v>
      </c>
      <c r="I20" t="s">
        <v>120</v>
      </c>
      <c r="J20" t="s">
        <v>120</v>
      </c>
      <c r="K20" t="s">
        <v>120</v>
      </c>
      <c r="L20" t="s">
        <v>120</v>
      </c>
      <c r="M20" t="s">
        <v>120</v>
      </c>
      <c r="N20" t="s">
        <v>120</v>
      </c>
      <c r="O20" t="s">
        <v>120</v>
      </c>
      <c r="P20" t="s">
        <v>120</v>
      </c>
      <c r="Q20" t="s">
        <v>120</v>
      </c>
      <c r="R20" t="s">
        <v>120</v>
      </c>
      <c r="S20" t="s">
        <v>120</v>
      </c>
      <c r="T20" t="s">
        <v>143</v>
      </c>
      <c r="U20" t="s">
        <v>143</v>
      </c>
      <c r="V20" t="s">
        <v>143</v>
      </c>
      <c r="W20" t="s">
        <v>143</v>
      </c>
    </row>
    <row r="21" spans="1:23" x14ac:dyDescent="0.25">
      <c r="A21" s="39">
        <v>8</v>
      </c>
      <c r="B21" t="s">
        <v>120</v>
      </c>
      <c r="C21" t="s">
        <v>120</v>
      </c>
      <c r="D21" t="s">
        <v>120</v>
      </c>
      <c r="E21" t="s">
        <v>120</v>
      </c>
      <c r="F21" t="s">
        <v>120</v>
      </c>
      <c r="G21" t="s">
        <v>120</v>
      </c>
      <c r="H21" t="s">
        <v>120</v>
      </c>
      <c r="I21" t="s">
        <v>120</v>
      </c>
      <c r="J21" t="s">
        <v>120</v>
      </c>
      <c r="K21" t="s">
        <v>120</v>
      </c>
      <c r="L21" t="s">
        <v>120</v>
      </c>
      <c r="M21" t="s">
        <v>120</v>
      </c>
      <c r="N21" t="s">
        <v>120</v>
      </c>
      <c r="O21" t="s">
        <v>120</v>
      </c>
      <c r="P21" t="s">
        <v>120</v>
      </c>
      <c r="Q21" t="s">
        <v>120</v>
      </c>
      <c r="R21" t="s">
        <v>120</v>
      </c>
      <c r="S21" t="s">
        <v>120</v>
      </c>
      <c r="T21" t="s">
        <v>120</v>
      </c>
      <c r="U21" t="s">
        <v>120</v>
      </c>
      <c r="V21" t="s">
        <v>120</v>
      </c>
      <c r="W21" t="s">
        <v>120</v>
      </c>
    </row>
    <row r="22" spans="1:23" x14ac:dyDescent="0.25">
      <c r="A22" s="39">
        <v>9</v>
      </c>
      <c r="B22" t="s">
        <v>120</v>
      </c>
      <c r="C22" t="s">
        <v>120</v>
      </c>
      <c r="D22" t="s">
        <v>120</v>
      </c>
      <c r="E22" t="s">
        <v>120</v>
      </c>
      <c r="F22" t="s">
        <v>120</v>
      </c>
      <c r="G22" t="s">
        <v>120</v>
      </c>
      <c r="H22" t="s">
        <v>120</v>
      </c>
      <c r="I22" t="s">
        <v>120</v>
      </c>
      <c r="J22" t="s">
        <v>120</v>
      </c>
      <c r="K22" t="s">
        <v>120</v>
      </c>
      <c r="L22" t="s">
        <v>120</v>
      </c>
      <c r="M22" t="s">
        <v>120</v>
      </c>
      <c r="N22" t="s">
        <v>120</v>
      </c>
      <c r="O22" t="s">
        <v>120</v>
      </c>
      <c r="P22" t="s">
        <v>120</v>
      </c>
      <c r="Q22" t="s">
        <v>120</v>
      </c>
      <c r="R22" t="s">
        <v>120</v>
      </c>
      <c r="S22" t="s">
        <v>120</v>
      </c>
      <c r="T22" t="s">
        <v>120</v>
      </c>
      <c r="U22" t="s">
        <v>120</v>
      </c>
      <c r="V22" t="s">
        <v>120</v>
      </c>
      <c r="W22" t="s">
        <v>120</v>
      </c>
    </row>
    <row r="23" spans="1:23" x14ac:dyDescent="0.25">
      <c r="A23" s="39">
        <v>10</v>
      </c>
      <c r="B23" t="s">
        <v>120</v>
      </c>
      <c r="C23" t="s">
        <v>120</v>
      </c>
      <c r="D23" t="s">
        <v>120</v>
      </c>
      <c r="E23" t="s">
        <v>120</v>
      </c>
      <c r="F23" t="s">
        <v>120</v>
      </c>
      <c r="G23" t="s">
        <v>120</v>
      </c>
      <c r="H23" t="s">
        <v>120</v>
      </c>
      <c r="I23" t="s">
        <v>120</v>
      </c>
      <c r="J23" t="s">
        <v>120</v>
      </c>
      <c r="K23" t="s">
        <v>120</v>
      </c>
      <c r="L23" t="s">
        <v>120</v>
      </c>
      <c r="M23" t="s">
        <v>120</v>
      </c>
      <c r="N23" t="s">
        <v>120</v>
      </c>
      <c r="O23" t="s">
        <v>120</v>
      </c>
      <c r="P23" t="s">
        <v>120</v>
      </c>
      <c r="Q23" t="s">
        <v>120</v>
      </c>
      <c r="R23" t="s">
        <v>120</v>
      </c>
      <c r="S23" t="s">
        <v>120</v>
      </c>
      <c r="T23" t="s">
        <v>120</v>
      </c>
      <c r="U23" t="s">
        <v>120</v>
      </c>
      <c r="V23" t="s">
        <v>120</v>
      </c>
      <c r="W23" t="s">
        <v>120</v>
      </c>
    </row>
    <row r="38" spans="3:17" x14ac:dyDescent="0.25">
      <c r="E38" t="s">
        <v>133</v>
      </c>
      <c r="G38" t="s">
        <v>134</v>
      </c>
    </row>
    <row r="39" spans="3:17" x14ac:dyDescent="0.25">
      <c r="C39">
        <v>12</v>
      </c>
      <c r="E39" s="34" t="s">
        <v>81</v>
      </c>
      <c r="F39">
        <v>1</v>
      </c>
      <c r="G39" s="34" t="s">
        <v>81</v>
      </c>
      <c r="H39">
        <v>1</v>
      </c>
      <c r="K39" t="e">
        <f>IF(H40&gt;F39,VLOOKUP(AND(F39,H40),L:O,4,0),FALSE)</f>
        <v>#N/A</v>
      </c>
      <c r="O39" t="s">
        <v>133</v>
      </c>
      <c r="Q39" t="s">
        <v>134</v>
      </c>
    </row>
    <row r="40" spans="3:17" x14ac:dyDescent="0.25">
      <c r="C40">
        <v>13</v>
      </c>
      <c r="D40">
        <f t="shared" ref="D40:D62" si="0">F40-$F$39</f>
        <v>1</v>
      </c>
      <c r="E40" s="34" t="s">
        <v>82</v>
      </c>
      <c r="F40">
        <v>2</v>
      </c>
      <c r="G40" s="34" t="s">
        <v>82</v>
      </c>
      <c r="H40">
        <v>2</v>
      </c>
      <c r="K40">
        <f>IF(H41&gt;F40,MATCH(F39,N40:N51,0))</f>
        <v>1</v>
      </c>
      <c r="L40">
        <f>IF(G41&gt;E40,MATCH(G41,O40:O51,0))</f>
        <v>3</v>
      </c>
      <c r="N40">
        <v>1</v>
      </c>
      <c r="O40" s="34" t="s">
        <v>81</v>
      </c>
      <c r="P40">
        <v>1</v>
      </c>
      <c r="Q40" s="34" t="s">
        <v>81</v>
      </c>
    </row>
    <row r="41" spans="3:17" x14ac:dyDescent="0.25">
      <c r="D41">
        <f t="shared" si="0"/>
        <v>2</v>
      </c>
      <c r="E41" s="34" t="s">
        <v>83</v>
      </c>
      <c r="F41">
        <v>3</v>
      </c>
      <c r="G41" s="34" t="s">
        <v>83</v>
      </c>
      <c r="H41">
        <v>3</v>
      </c>
      <c r="K41" t="e">
        <f>IF(H42&gt;F41,VLOOKUP(AND(F41,H42),L:N,3,0),FALSE)</f>
        <v>#N/A</v>
      </c>
      <c r="N41">
        <v>2</v>
      </c>
      <c r="O41" s="34" t="s">
        <v>82</v>
      </c>
      <c r="P41">
        <v>2</v>
      </c>
      <c r="Q41" s="34" t="s">
        <v>82</v>
      </c>
    </row>
    <row r="42" spans="3:17" x14ac:dyDescent="0.25">
      <c r="D42">
        <f t="shared" si="0"/>
        <v>3</v>
      </c>
      <c r="E42" s="34" t="s">
        <v>84</v>
      </c>
      <c r="F42">
        <v>4</v>
      </c>
      <c r="G42" s="34" t="s">
        <v>84</v>
      </c>
      <c r="H42">
        <v>4</v>
      </c>
      <c r="N42">
        <v>3</v>
      </c>
      <c r="O42" s="34" t="s">
        <v>83</v>
      </c>
      <c r="P42">
        <v>3</v>
      </c>
      <c r="Q42" s="34" t="s">
        <v>83</v>
      </c>
    </row>
    <row r="43" spans="3:17" x14ac:dyDescent="0.25">
      <c r="D43">
        <f t="shared" si="0"/>
        <v>4</v>
      </c>
      <c r="E43" s="34" t="s">
        <v>85</v>
      </c>
      <c r="F43">
        <v>5</v>
      </c>
      <c r="G43" s="34" t="s">
        <v>85</v>
      </c>
      <c r="H43">
        <v>5</v>
      </c>
      <c r="K43" t="s">
        <v>133</v>
      </c>
      <c r="L43" t="s">
        <v>134</v>
      </c>
      <c r="N43">
        <v>4</v>
      </c>
      <c r="O43" s="34" t="s">
        <v>84</v>
      </c>
      <c r="P43">
        <v>4</v>
      </c>
      <c r="Q43" s="34" t="s">
        <v>84</v>
      </c>
    </row>
    <row r="44" spans="3:17" x14ac:dyDescent="0.25">
      <c r="D44">
        <f t="shared" si="0"/>
        <v>5</v>
      </c>
      <c r="E44" s="34" t="s">
        <v>86</v>
      </c>
      <c r="F44">
        <v>6</v>
      </c>
      <c r="G44" s="34" t="s">
        <v>86</v>
      </c>
      <c r="H44">
        <v>6</v>
      </c>
      <c r="K44" s="34" t="s">
        <v>84</v>
      </c>
      <c r="L44" s="36" t="s">
        <v>93</v>
      </c>
      <c r="N44">
        <v>5</v>
      </c>
      <c r="O44" s="34" t="s">
        <v>85</v>
      </c>
      <c r="P44">
        <v>5</v>
      </c>
      <c r="Q44" s="34" t="s">
        <v>85</v>
      </c>
    </row>
    <row r="45" spans="3:17" x14ac:dyDescent="0.25">
      <c r="D45">
        <f t="shared" si="0"/>
        <v>6</v>
      </c>
      <c r="E45" s="34" t="s">
        <v>87</v>
      </c>
      <c r="F45">
        <v>7</v>
      </c>
      <c r="G45" s="34" t="s">
        <v>87</v>
      </c>
      <c r="H45">
        <v>7</v>
      </c>
      <c r="K45">
        <f>VLOOKUP(K44,C:D,2,0)</f>
        <v>2</v>
      </c>
      <c r="L45">
        <f>VLOOKUP(L44,E:F,2,0)</f>
        <v>13</v>
      </c>
      <c r="N45">
        <v>6</v>
      </c>
      <c r="O45" s="34" t="s">
        <v>86</v>
      </c>
      <c r="P45">
        <v>6</v>
      </c>
      <c r="Q45" s="34" t="s">
        <v>86</v>
      </c>
    </row>
    <row r="46" spans="3:17" x14ac:dyDescent="0.25">
      <c r="D46">
        <f t="shared" si="0"/>
        <v>7</v>
      </c>
      <c r="E46" s="34" t="s">
        <v>88</v>
      </c>
      <c r="F46">
        <v>8</v>
      </c>
      <c r="G46" s="34" t="s">
        <v>88</v>
      </c>
      <c r="H46">
        <v>8</v>
      </c>
      <c r="L46">
        <f>L45-K45</f>
        <v>11</v>
      </c>
      <c r="N46">
        <v>7</v>
      </c>
      <c r="O46" s="34" t="s">
        <v>87</v>
      </c>
      <c r="P46">
        <v>7</v>
      </c>
      <c r="Q46" s="34" t="s">
        <v>87</v>
      </c>
    </row>
    <row r="47" spans="3:17" x14ac:dyDescent="0.25">
      <c r="D47">
        <f t="shared" si="0"/>
        <v>8</v>
      </c>
      <c r="E47" s="34" t="s">
        <v>89</v>
      </c>
      <c r="F47">
        <v>9</v>
      </c>
      <c r="G47" s="34" t="s">
        <v>89</v>
      </c>
      <c r="H47">
        <v>9</v>
      </c>
      <c r="N47">
        <v>8</v>
      </c>
      <c r="O47" s="34" t="s">
        <v>88</v>
      </c>
      <c r="P47">
        <v>8</v>
      </c>
      <c r="Q47" s="34" t="s">
        <v>88</v>
      </c>
    </row>
    <row r="48" spans="3:17" x14ac:dyDescent="0.25">
      <c r="D48">
        <f t="shared" si="0"/>
        <v>9</v>
      </c>
      <c r="E48" s="34" t="s">
        <v>90</v>
      </c>
      <c r="F48">
        <v>10</v>
      </c>
      <c r="G48" s="34" t="s">
        <v>90</v>
      </c>
      <c r="H48">
        <v>10</v>
      </c>
      <c r="N48">
        <v>9</v>
      </c>
      <c r="O48" s="34" t="s">
        <v>89</v>
      </c>
      <c r="P48">
        <v>9</v>
      </c>
      <c r="Q48" s="34" t="s">
        <v>89</v>
      </c>
    </row>
    <row r="49" spans="4:17" x14ac:dyDescent="0.25">
      <c r="D49">
        <f t="shared" si="0"/>
        <v>10</v>
      </c>
      <c r="E49" s="34" t="s">
        <v>91</v>
      </c>
      <c r="F49">
        <v>11</v>
      </c>
      <c r="G49" s="34" t="s">
        <v>91</v>
      </c>
      <c r="H49">
        <v>11</v>
      </c>
      <c r="N49">
        <v>10</v>
      </c>
      <c r="O49" s="34" t="s">
        <v>90</v>
      </c>
      <c r="P49">
        <v>10</v>
      </c>
      <c r="Q49" s="34" t="s">
        <v>90</v>
      </c>
    </row>
    <row r="50" spans="4:17" x14ac:dyDescent="0.25">
      <c r="D50">
        <f t="shared" si="0"/>
        <v>11</v>
      </c>
      <c r="E50" s="34" t="s">
        <v>92</v>
      </c>
      <c r="F50">
        <v>12</v>
      </c>
      <c r="G50" s="34" t="s">
        <v>92</v>
      </c>
      <c r="H50">
        <v>12</v>
      </c>
      <c r="N50">
        <v>11</v>
      </c>
      <c r="O50" s="34" t="s">
        <v>91</v>
      </c>
      <c r="P50">
        <v>11</v>
      </c>
      <c r="Q50" s="34" t="s">
        <v>91</v>
      </c>
    </row>
    <row r="51" spans="4:17" x14ac:dyDescent="0.25">
      <c r="D51">
        <f t="shared" si="0"/>
        <v>12</v>
      </c>
      <c r="E51" s="36" t="s">
        <v>93</v>
      </c>
      <c r="F51">
        <v>13</v>
      </c>
      <c r="G51" s="36" t="s">
        <v>93</v>
      </c>
      <c r="H51">
        <v>13</v>
      </c>
      <c r="N51">
        <v>12</v>
      </c>
      <c r="O51" s="34" t="s">
        <v>92</v>
      </c>
      <c r="P51">
        <v>12</v>
      </c>
      <c r="Q51" s="34" t="s">
        <v>92</v>
      </c>
    </row>
    <row r="52" spans="4:17" x14ac:dyDescent="0.25">
      <c r="D52">
        <f t="shared" si="0"/>
        <v>13</v>
      </c>
      <c r="E52" s="36">
        <v>5</v>
      </c>
      <c r="F52">
        <v>14</v>
      </c>
      <c r="G52" s="36">
        <v>5</v>
      </c>
      <c r="H52">
        <v>14</v>
      </c>
    </row>
    <row r="53" spans="4:17" x14ac:dyDescent="0.25">
      <c r="D53">
        <f t="shared" si="0"/>
        <v>14</v>
      </c>
      <c r="E53" s="36" t="s">
        <v>94</v>
      </c>
      <c r="F53">
        <v>15</v>
      </c>
      <c r="G53" s="36" t="s">
        <v>94</v>
      </c>
      <c r="H53">
        <v>15</v>
      </c>
    </row>
    <row r="54" spans="4:17" x14ac:dyDescent="0.25">
      <c r="D54">
        <f t="shared" si="0"/>
        <v>15</v>
      </c>
      <c r="E54" s="36" t="s">
        <v>95</v>
      </c>
      <c r="F54">
        <v>16</v>
      </c>
      <c r="G54" s="36" t="s">
        <v>95</v>
      </c>
      <c r="H54">
        <v>16</v>
      </c>
    </row>
    <row r="55" spans="4:17" x14ac:dyDescent="0.25">
      <c r="D55">
        <f t="shared" si="0"/>
        <v>16</v>
      </c>
      <c r="E55" s="36">
        <v>6</v>
      </c>
      <c r="F55">
        <v>17</v>
      </c>
      <c r="G55" s="36">
        <v>6</v>
      </c>
      <c r="H55">
        <v>17</v>
      </c>
    </row>
    <row r="56" spans="4:17" x14ac:dyDescent="0.25">
      <c r="D56">
        <f t="shared" si="0"/>
        <v>17</v>
      </c>
      <c r="E56" s="36" t="s">
        <v>96</v>
      </c>
      <c r="F56">
        <v>18</v>
      </c>
      <c r="G56" s="36" t="s">
        <v>96</v>
      </c>
      <c r="H56">
        <v>18</v>
      </c>
    </row>
    <row r="57" spans="4:17" x14ac:dyDescent="0.25">
      <c r="D57">
        <f t="shared" si="0"/>
        <v>18</v>
      </c>
      <c r="E57" s="36" t="s">
        <v>97</v>
      </c>
      <c r="F57">
        <v>19</v>
      </c>
      <c r="G57" s="36" t="s">
        <v>97</v>
      </c>
      <c r="H57">
        <v>19</v>
      </c>
    </row>
    <row r="58" spans="4:17" x14ac:dyDescent="0.25">
      <c r="D58">
        <f t="shared" si="0"/>
        <v>19</v>
      </c>
      <c r="E58" s="36">
        <v>7</v>
      </c>
      <c r="F58">
        <v>20</v>
      </c>
      <c r="G58" s="36">
        <v>7</v>
      </c>
      <c r="H58">
        <v>20</v>
      </c>
    </row>
    <row r="59" spans="4:17" x14ac:dyDescent="0.25">
      <c r="D59">
        <f t="shared" si="0"/>
        <v>20</v>
      </c>
      <c r="E59" s="36" t="s">
        <v>98</v>
      </c>
      <c r="F59">
        <v>21</v>
      </c>
      <c r="G59" s="36" t="s">
        <v>98</v>
      </c>
      <c r="H59">
        <v>21</v>
      </c>
    </row>
    <row r="60" spans="4:17" x14ac:dyDescent="0.25">
      <c r="D60">
        <f t="shared" si="0"/>
        <v>23</v>
      </c>
      <c r="E60" s="36" t="s">
        <v>99</v>
      </c>
      <c r="F60">
        <v>24</v>
      </c>
      <c r="G60" s="36" t="s">
        <v>99</v>
      </c>
      <c r="H60">
        <v>24</v>
      </c>
    </row>
    <row r="61" spans="4:17" x14ac:dyDescent="0.25">
      <c r="D61">
        <f t="shared" si="0"/>
        <v>26</v>
      </c>
      <c r="E61" s="36" t="s">
        <v>100</v>
      </c>
      <c r="F61">
        <v>27</v>
      </c>
      <c r="G61" s="36" t="s">
        <v>100</v>
      </c>
      <c r="H61">
        <v>27</v>
      </c>
    </row>
    <row r="62" spans="4:17" x14ac:dyDescent="0.25">
      <c r="D62">
        <f t="shared" si="0"/>
        <v>27</v>
      </c>
      <c r="E62" s="36">
        <v>10</v>
      </c>
      <c r="F62">
        <v>28</v>
      </c>
      <c r="G62" s="36">
        <v>10</v>
      </c>
      <c r="H62">
        <v>28</v>
      </c>
    </row>
    <row r="65" spans="1:23" x14ac:dyDescent="0.25">
      <c r="D65" t="s">
        <v>120</v>
      </c>
      <c r="E65" t="s">
        <v>119</v>
      </c>
    </row>
    <row r="70" spans="1:23" x14ac:dyDescent="0.25">
      <c r="B70" s="34" t="s">
        <v>82</v>
      </c>
      <c r="C70" s="34" t="s">
        <v>84</v>
      </c>
      <c r="D70" s="34" t="s">
        <v>85</v>
      </c>
      <c r="E70" s="34" t="s">
        <v>86</v>
      </c>
      <c r="F70" s="34" t="s">
        <v>87</v>
      </c>
      <c r="G70" s="35">
        <v>3</v>
      </c>
      <c r="H70" s="34" t="s">
        <v>89</v>
      </c>
      <c r="I70" s="34" t="s">
        <v>90</v>
      </c>
      <c r="J70" s="34" t="s">
        <v>91</v>
      </c>
      <c r="K70" s="34" t="s">
        <v>92</v>
      </c>
      <c r="L70" s="36" t="s">
        <v>93</v>
      </c>
      <c r="M70" s="36">
        <v>5</v>
      </c>
      <c r="N70" s="36" t="s">
        <v>94</v>
      </c>
      <c r="O70" s="36" t="s">
        <v>95</v>
      </c>
      <c r="P70" s="36">
        <v>6</v>
      </c>
      <c r="Q70" s="36" t="s">
        <v>96</v>
      </c>
      <c r="R70" s="36" t="s">
        <v>97</v>
      </c>
      <c r="S70" s="36">
        <v>7</v>
      </c>
      <c r="T70" s="36" t="s">
        <v>98</v>
      </c>
      <c r="U70" s="37">
        <v>8</v>
      </c>
      <c r="V70" s="37">
        <v>9</v>
      </c>
      <c r="W70" s="36">
        <v>10</v>
      </c>
    </row>
    <row r="71" spans="1:23" x14ac:dyDescent="0.25">
      <c r="A71" s="38" t="s">
        <v>82</v>
      </c>
      <c r="B71" t="s">
        <v>120</v>
      </c>
      <c r="C71" t="s">
        <v>120</v>
      </c>
      <c r="D71" t="s">
        <v>120</v>
      </c>
      <c r="E71" t="s">
        <v>120</v>
      </c>
      <c r="F71" t="s">
        <v>120</v>
      </c>
      <c r="G71" t="s">
        <v>120</v>
      </c>
      <c r="H71" t="s">
        <v>120</v>
      </c>
      <c r="I71" t="s">
        <v>120</v>
      </c>
      <c r="J71" t="s">
        <v>120</v>
      </c>
      <c r="K71" t="s">
        <v>119</v>
      </c>
      <c r="L71" t="s">
        <v>119</v>
      </c>
      <c r="M71" t="s">
        <v>119</v>
      </c>
      <c r="N71" t="s">
        <v>119</v>
      </c>
      <c r="O71" t="s">
        <v>119</v>
      </c>
      <c r="P71" t="s">
        <v>119</v>
      </c>
      <c r="Q71" t="s">
        <v>119</v>
      </c>
      <c r="R71" t="s">
        <v>119</v>
      </c>
      <c r="S71" t="s">
        <v>119</v>
      </c>
      <c r="T71" t="s">
        <v>119</v>
      </c>
      <c r="U71" t="s">
        <v>119</v>
      </c>
      <c r="V71" t="s">
        <v>119</v>
      </c>
      <c r="W71" t="s">
        <v>119</v>
      </c>
    </row>
    <row r="72" spans="1:23" x14ac:dyDescent="0.25">
      <c r="A72" s="38" t="s">
        <v>84</v>
      </c>
      <c r="B72" t="s">
        <v>120</v>
      </c>
      <c r="C72" t="s">
        <v>120</v>
      </c>
      <c r="D72" t="s">
        <v>120</v>
      </c>
      <c r="E72" t="s">
        <v>120</v>
      </c>
      <c r="F72" t="s">
        <v>120</v>
      </c>
      <c r="G72" t="s">
        <v>120</v>
      </c>
      <c r="H72" t="s">
        <v>120</v>
      </c>
      <c r="I72" t="s">
        <v>120</v>
      </c>
      <c r="J72" t="s">
        <v>120</v>
      </c>
      <c r="K72" t="s">
        <v>120</v>
      </c>
      <c r="L72" t="s">
        <v>119</v>
      </c>
      <c r="M72" t="s">
        <v>119</v>
      </c>
      <c r="N72" t="s">
        <v>119</v>
      </c>
      <c r="O72" t="s">
        <v>119</v>
      </c>
      <c r="P72" t="s">
        <v>119</v>
      </c>
      <c r="Q72" t="s">
        <v>119</v>
      </c>
      <c r="R72" t="s">
        <v>119</v>
      </c>
      <c r="S72" t="s">
        <v>119</v>
      </c>
      <c r="T72" t="s">
        <v>119</v>
      </c>
      <c r="U72" t="s">
        <v>119</v>
      </c>
      <c r="V72" t="s">
        <v>119</v>
      </c>
      <c r="W72" t="s">
        <v>119</v>
      </c>
    </row>
    <row r="73" spans="1:23" x14ac:dyDescent="0.25">
      <c r="A73" s="38" t="s">
        <v>85</v>
      </c>
      <c r="B73" t="s">
        <v>120</v>
      </c>
      <c r="C73" t="s">
        <v>120</v>
      </c>
      <c r="D73" t="s">
        <v>120</v>
      </c>
      <c r="E73" t="s">
        <v>120</v>
      </c>
      <c r="F73" t="s">
        <v>120</v>
      </c>
      <c r="G73" t="s">
        <v>120</v>
      </c>
      <c r="H73" t="s">
        <v>120</v>
      </c>
      <c r="I73" t="s">
        <v>120</v>
      </c>
      <c r="J73" t="s">
        <v>120</v>
      </c>
      <c r="K73" t="s">
        <v>120</v>
      </c>
      <c r="L73" t="s">
        <v>119</v>
      </c>
      <c r="M73" t="s">
        <v>119</v>
      </c>
      <c r="N73" t="s">
        <v>119</v>
      </c>
      <c r="O73" t="s">
        <v>119</v>
      </c>
      <c r="P73" t="s">
        <v>119</v>
      </c>
      <c r="Q73" t="s">
        <v>119</v>
      </c>
      <c r="R73" t="s">
        <v>119</v>
      </c>
      <c r="S73" t="s">
        <v>119</v>
      </c>
      <c r="T73" t="s">
        <v>119</v>
      </c>
      <c r="U73" t="s">
        <v>119</v>
      </c>
      <c r="V73" t="s">
        <v>119</v>
      </c>
      <c r="W73" t="s">
        <v>119</v>
      </c>
    </row>
    <row r="74" spans="1:23" x14ac:dyDescent="0.25">
      <c r="A74" s="38" t="s">
        <v>86</v>
      </c>
      <c r="B74" t="s">
        <v>120</v>
      </c>
      <c r="C74" t="s">
        <v>120</v>
      </c>
      <c r="D74" t="s">
        <v>120</v>
      </c>
      <c r="E74" t="s">
        <v>120</v>
      </c>
      <c r="F74" t="s">
        <v>120</v>
      </c>
      <c r="G74" t="s">
        <v>120</v>
      </c>
      <c r="H74" t="s">
        <v>120</v>
      </c>
      <c r="I74" t="s">
        <v>120</v>
      </c>
      <c r="J74" t="s">
        <v>120</v>
      </c>
      <c r="K74" t="s">
        <v>120</v>
      </c>
      <c r="L74" t="s">
        <v>119</v>
      </c>
      <c r="M74" t="s">
        <v>119</v>
      </c>
      <c r="N74" t="s">
        <v>119</v>
      </c>
      <c r="O74" t="s">
        <v>119</v>
      </c>
      <c r="P74" t="s">
        <v>119</v>
      </c>
      <c r="Q74" t="s">
        <v>119</v>
      </c>
      <c r="R74" t="s">
        <v>119</v>
      </c>
      <c r="S74" t="s">
        <v>119</v>
      </c>
      <c r="T74" t="s">
        <v>119</v>
      </c>
      <c r="U74" t="s">
        <v>119</v>
      </c>
      <c r="V74" t="s">
        <v>119</v>
      </c>
      <c r="W74" t="s">
        <v>119</v>
      </c>
    </row>
    <row r="75" spans="1:23" x14ac:dyDescent="0.25">
      <c r="A75" s="38" t="s">
        <v>87</v>
      </c>
      <c r="B75" t="s">
        <v>120</v>
      </c>
      <c r="C75" t="s">
        <v>120</v>
      </c>
      <c r="D75" t="s">
        <v>120</v>
      </c>
      <c r="E75" t="s">
        <v>120</v>
      </c>
      <c r="F75" t="s">
        <v>120</v>
      </c>
      <c r="G75" t="s">
        <v>120</v>
      </c>
      <c r="H75" t="s">
        <v>120</v>
      </c>
      <c r="I75" t="s">
        <v>120</v>
      </c>
      <c r="J75" t="s">
        <v>120</v>
      </c>
      <c r="K75" t="s">
        <v>120</v>
      </c>
      <c r="L75" t="s">
        <v>119</v>
      </c>
      <c r="M75" t="s">
        <v>119</v>
      </c>
      <c r="N75" t="s">
        <v>119</v>
      </c>
      <c r="O75" t="s">
        <v>119</v>
      </c>
      <c r="P75" t="s">
        <v>119</v>
      </c>
      <c r="Q75" t="s">
        <v>119</v>
      </c>
      <c r="R75" t="s">
        <v>119</v>
      </c>
      <c r="S75" t="s">
        <v>119</v>
      </c>
      <c r="T75" t="s">
        <v>119</v>
      </c>
      <c r="U75" t="s">
        <v>119</v>
      </c>
      <c r="V75" t="s">
        <v>119</v>
      </c>
      <c r="W75" t="s">
        <v>119</v>
      </c>
    </row>
    <row r="76" spans="1:23" x14ac:dyDescent="0.25">
      <c r="A76" s="35">
        <v>3</v>
      </c>
      <c r="B76" t="s">
        <v>120</v>
      </c>
      <c r="C76" t="s">
        <v>120</v>
      </c>
      <c r="D76" t="s">
        <v>120</v>
      </c>
      <c r="E76" t="s">
        <v>120</v>
      </c>
      <c r="F76" t="s">
        <v>120</v>
      </c>
      <c r="G76" t="s">
        <v>120</v>
      </c>
      <c r="H76" t="s">
        <v>120</v>
      </c>
      <c r="I76" t="s">
        <v>120</v>
      </c>
      <c r="J76" t="s">
        <v>120</v>
      </c>
      <c r="K76" t="s">
        <v>120</v>
      </c>
      <c r="L76" t="s">
        <v>119</v>
      </c>
      <c r="M76" t="s">
        <v>119</v>
      </c>
      <c r="N76" t="s">
        <v>119</v>
      </c>
      <c r="O76" t="s">
        <v>119</v>
      </c>
      <c r="P76" t="s">
        <v>119</v>
      </c>
      <c r="Q76" t="s">
        <v>119</v>
      </c>
      <c r="R76" t="s">
        <v>119</v>
      </c>
      <c r="S76" t="s">
        <v>119</v>
      </c>
      <c r="T76" t="s">
        <v>119</v>
      </c>
      <c r="U76" t="s">
        <v>119</v>
      </c>
      <c r="V76" t="s">
        <v>119</v>
      </c>
      <c r="W76" t="s">
        <v>119</v>
      </c>
    </row>
    <row r="77" spans="1:23" x14ac:dyDescent="0.25">
      <c r="A77" s="38" t="s">
        <v>89</v>
      </c>
      <c r="B77" t="s">
        <v>120</v>
      </c>
      <c r="C77" t="s">
        <v>120</v>
      </c>
      <c r="D77" t="s">
        <v>120</v>
      </c>
      <c r="E77" t="s">
        <v>120</v>
      </c>
      <c r="F77" t="s">
        <v>120</v>
      </c>
      <c r="G77" t="s">
        <v>120</v>
      </c>
      <c r="H77" t="s">
        <v>120</v>
      </c>
      <c r="I77" t="s">
        <v>120</v>
      </c>
      <c r="J77" t="s">
        <v>120</v>
      </c>
      <c r="K77" t="s">
        <v>120</v>
      </c>
      <c r="L77" t="s">
        <v>119</v>
      </c>
      <c r="M77" t="s">
        <v>119</v>
      </c>
      <c r="N77" t="s">
        <v>119</v>
      </c>
      <c r="O77" t="s">
        <v>119</v>
      </c>
      <c r="P77" t="s">
        <v>119</v>
      </c>
      <c r="Q77" t="s">
        <v>119</v>
      </c>
      <c r="R77" t="s">
        <v>119</v>
      </c>
      <c r="S77" t="s">
        <v>119</v>
      </c>
      <c r="T77" t="s">
        <v>119</v>
      </c>
      <c r="U77" t="s">
        <v>119</v>
      </c>
      <c r="V77" t="s">
        <v>119</v>
      </c>
      <c r="W77" t="s">
        <v>119</v>
      </c>
    </row>
    <row r="78" spans="1:23" x14ac:dyDescent="0.25">
      <c r="A78" s="38" t="s">
        <v>90</v>
      </c>
      <c r="B78" t="s">
        <v>120</v>
      </c>
      <c r="C78" t="s">
        <v>120</v>
      </c>
      <c r="D78" t="s">
        <v>120</v>
      </c>
      <c r="E78" t="s">
        <v>120</v>
      </c>
      <c r="F78" t="s">
        <v>120</v>
      </c>
      <c r="G78" t="s">
        <v>120</v>
      </c>
      <c r="H78" t="s">
        <v>120</v>
      </c>
      <c r="I78" t="s">
        <v>120</v>
      </c>
      <c r="J78" t="s">
        <v>120</v>
      </c>
      <c r="K78" t="s">
        <v>120</v>
      </c>
      <c r="L78" t="s">
        <v>119</v>
      </c>
      <c r="M78" t="s">
        <v>119</v>
      </c>
      <c r="N78" t="s">
        <v>119</v>
      </c>
      <c r="O78" t="s">
        <v>119</v>
      </c>
      <c r="P78" t="s">
        <v>119</v>
      </c>
      <c r="Q78" t="s">
        <v>119</v>
      </c>
      <c r="R78" t="s">
        <v>119</v>
      </c>
      <c r="S78" t="s">
        <v>119</v>
      </c>
      <c r="T78" t="s">
        <v>119</v>
      </c>
      <c r="U78" t="s">
        <v>119</v>
      </c>
      <c r="V78" t="s">
        <v>119</v>
      </c>
      <c r="W78" t="s">
        <v>119</v>
      </c>
    </row>
    <row r="79" spans="1:23" x14ac:dyDescent="0.25">
      <c r="A79" s="35">
        <v>4</v>
      </c>
      <c r="B79" t="s">
        <v>120</v>
      </c>
      <c r="C79" t="s">
        <v>120</v>
      </c>
      <c r="D79" t="s">
        <v>120</v>
      </c>
      <c r="E79" t="s">
        <v>120</v>
      </c>
      <c r="F79" t="s">
        <v>120</v>
      </c>
      <c r="G79" t="s">
        <v>120</v>
      </c>
      <c r="H79" t="s">
        <v>120</v>
      </c>
      <c r="I79" t="s">
        <v>120</v>
      </c>
      <c r="J79" t="s">
        <v>120</v>
      </c>
      <c r="K79" t="s">
        <v>120</v>
      </c>
      <c r="L79" t="s">
        <v>119</v>
      </c>
      <c r="M79" t="s">
        <v>119</v>
      </c>
      <c r="N79" t="s">
        <v>119</v>
      </c>
      <c r="O79" t="s">
        <v>119</v>
      </c>
      <c r="P79" t="s">
        <v>119</v>
      </c>
      <c r="Q79" t="s">
        <v>119</v>
      </c>
      <c r="R79" t="s">
        <v>119</v>
      </c>
      <c r="S79" t="s">
        <v>119</v>
      </c>
      <c r="T79" t="s">
        <v>119</v>
      </c>
      <c r="U79" t="s">
        <v>119</v>
      </c>
      <c r="V79" t="s">
        <v>119</v>
      </c>
      <c r="W79" t="s">
        <v>119</v>
      </c>
    </row>
    <row r="80" spans="1:23" x14ac:dyDescent="0.25">
      <c r="A80" s="38" t="s">
        <v>92</v>
      </c>
      <c r="B80" t="s">
        <v>120</v>
      </c>
      <c r="C80" t="s">
        <v>120</v>
      </c>
      <c r="D80" t="s">
        <v>120</v>
      </c>
      <c r="E80" t="s">
        <v>120</v>
      </c>
      <c r="F80" t="s">
        <v>120</v>
      </c>
      <c r="G80" t="s">
        <v>120</v>
      </c>
      <c r="H80" t="s">
        <v>120</v>
      </c>
      <c r="I80" t="s">
        <v>120</v>
      </c>
      <c r="J80" t="s">
        <v>120</v>
      </c>
      <c r="K80" t="s">
        <v>120</v>
      </c>
      <c r="L80" t="s">
        <v>119</v>
      </c>
      <c r="M80" t="s">
        <v>119</v>
      </c>
      <c r="N80" t="s">
        <v>119</v>
      </c>
      <c r="O80" t="s">
        <v>119</v>
      </c>
      <c r="P80" t="s">
        <v>119</v>
      </c>
      <c r="Q80" t="s">
        <v>119</v>
      </c>
      <c r="R80" t="s">
        <v>119</v>
      </c>
      <c r="S80" t="s">
        <v>119</v>
      </c>
      <c r="T80" t="s">
        <v>119</v>
      </c>
      <c r="U80" t="s">
        <v>119</v>
      </c>
      <c r="V80" t="s">
        <v>119</v>
      </c>
      <c r="W80" t="s">
        <v>119</v>
      </c>
    </row>
    <row r="81" spans="1:23" x14ac:dyDescent="0.25">
      <c r="A81" s="39" t="s">
        <v>93</v>
      </c>
      <c r="B81" t="s">
        <v>120</v>
      </c>
      <c r="C81" t="s">
        <v>120</v>
      </c>
      <c r="D81" t="s">
        <v>120</v>
      </c>
      <c r="E81" t="s">
        <v>120</v>
      </c>
      <c r="F81" t="s">
        <v>120</v>
      </c>
      <c r="G81" t="s">
        <v>120</v>
      </c>
      <c r="H81" t="s">
        <v>120</v>
      </c>
      <c r="I81" t="s">
        <v>120</v>
      </c>
      <c r="J81" t="s">
        <v>120</v>
      </c>
      <c r="K81" t="s">
        <v>120</v>
      </c>
      <c r="L81" t="s">
        <v>120</v>
      </c>
      <c r="M81" t="s">
        <v>120</v>
      </c>
      <c r="N81" t="s">
        <v>120</v>
      </c>
      <c r="O81" t="s">
        <v>119</v>
      </c>
      <c r="P81" t="s">
        <v>119</v>
      </c>
      <c r="Q81" t="s">
        <v>119</v>
      </c>
      <c r="R81" t="s">
        <v>119</v>
      </c>
      <c r="S81" t="s">
        <v>119</v>
      </c>
      <c r="T81" t="s">
        <v>119</v>
      </c>
      <c r="U81" t="s">
        <v>119</v>
      </c>
      <c r="V81" t="s">
        <v>119</v>
      </c>
      <c r="W81" t="s">
        <v>119</v>
      </c>
    </row>
    <row r="82" spans="1:23" x14ac:dyDescent="0.25">
      <c r="A82" s="39">
        <v>5</v>
      </c>
      <c r="B82" t="s">
        <v>120</v>
      </c>
      <c r="C82" t="s">
        <v>120</v>
      </c>
      <c r="D82" t="s">
        <v>120</v>
      </c>
      <c r="E82" t="s">
        <v>120</v>
      </c>
      <c r="F82" t="s">
        <v>120</v>
      </c>
      <c r="G82" t="s">
        <v>120</v>
      </c>
      <c r="H82" t="s">
        <v>120</v>
      </c>
      <c r="I82" t="s">
        <v>120</v>
      </c>
      <c r="J82" t="s">
        <v>120</v>
      </c>
      <c r="K82" t="s">
        <v>120</v>
      </c>
      <c r="L82" t="s">
        <v>120</v>
      </c>
      <c r="M82" t="s">
        <v>120</v>
      </c>
      <c r="N82" t="s">
        <v>120</v>
      </c>
      <c r="O82" t="s">
        <v>120</v>
      </c>
      <c r="P82" t="s">
        <v>119</v>
      </c>
      <c r="Q82" t="s">
        <v>119</v>
      </c>
      <c r="R82" t="s">
        <v>119</v>
      </c>
      <c r="S82" t="s">
        <v>119</v>
      </c>
      <c r="T82" t="s">
        <v>119</v>
      </c>
      <c r="U82" t="s">
        <v>119</v>
      </c>
      <c r="V82" t="s">
        <v>119</v>
      </c>
      <c r="W82" t="s">
        <v>119</v>
      </c>
    </row>
    <row r="83" spans="1:23" x14ac:dyDescent="0.25">
      <c r="A83" s="39" t="s">
        <v>94</v>
      </c>
      <c r="B83" t="s">
        <v>120</v>
      </c>
      <c r="C83" t="s">
        <v>120</v>
      </c>
      <c r="D83" t="s">
        <v>120</v>
      </c>
      <c r="E83" t="s">
        <v>120</v>
      </c>
      <c r="F83" t="s">
        <v>120</v>
      </c>
      <c r="G83" t="s">
        <v>120</v>
      </c>
      <c r="H83" t="s">
        <v>120</v>
      </c>
      <c r="I83" t="s">
        <v>120</v>
      </c>
      <c r="J83" t="s">
        <v>120</v>
      </c>
      <c r="K83" t="s">
        <v>120</v>
      </c>
      <c r="L83" t="s">
        <v>120</v>
      </c>
      <c r="M83" t="s">
        <v>120</v>
      </c>
      <c r="N83" t="s">
        <v>120</v>
      </c>
      <c r="O83" t="s">
        <v>120</v>
      </c>
      <c r="P83" t="s">
        <v>120</v>
      </c>
      <c r="Q83" t="s">
        <v>119</v>
      </c>
      <c r="R83" t="s">
        <v>119</v>
      </c>
      <c r="S83" t="s">
        <v>119</v>
      </c>
      <c r="T83" t="s">
        <v>119</v>
      </c>
      <c r="U83" t="s">
        <v>119</v>
      </c>
      <c r="V83" t="s">
        <v>119</v>
      </c>
      <c r="W83" t="s">
        <v>119</v>
      </c>
    </row>
    <row r="84" spans="1:23" x14ac:dyDescent="0.25">
      <c r="A84" s="39" t="s">
        <v>95</v>
      </c>
      <c r="B84" t="s">
        <v>120</v>
      </c>
      <c r="C84" t="s">
        <v>120</v>
      </c>
      <c r="D84" t="s">
        <v>120</v>
      </c>
      <c r="E84" t="s">
        <v>120</v>
      </c>
      <c r="F84" t="s">
        <v>120</v>
      </c>
      <c r="G84" t="s">
        <v>120</v>
      </c>
      <c r="H84" t="s">
        <v>120</v>
      </c>
      <c r="I84" t="s">
        <v>120</v>
      </c>
      <c r="J84" t="s">
        <v>120</v>
      </c>
      <c r="K84" t="s">
        <v>120</v>
      </c>
      <c r="L84" t="s">
        <v>120</v>
      </c>
      <c r="M84" t="s">
        <v>120</v>
      </c>
      <c r="N84" t="s">
        <v>120</v>
      </c>
      <c r="O84" t="s">
        <v>120</v>
      </c>
      <c r="P84" t="s">
        <v>120</v>
      </c>
      <c r="Q84" t="s">
        <v>120</v>
      </c>
      <c r="R84" t="s">
        <v>119</v>
      </c>
      <c r="S84" t="s">
        <v>119</v>
      </c>
      <c r="T84" t="s">
        <v>119</v>
      </c>
      <c r="U84" t="s">
        <v>119</v>
      </c>
      <c r="V84" t="s">
        <v>119</v>
      </c>
      <c r="W84" t="s">
        <v>119</v>
      </c>
    </row>
    <row r="85" spans="1:23" x14ac:dyDescent="0.25">
      <c r="A85" s="39">
        <v>6</v>
      </c>
      <c r="B85" t="s">
        <v>120</v>
      </c>
      <c r="C85" t="s">
        <v>120</v>
      </c>
      <c r="D85" t="s">
        <v>120</v>
      </c>
      <c r="E85" t="s">
        <v>120</v>
      </c>
      <c r="F85" t="s">
        <v>120</v>
      </c>
      <c r="G85" t="s">
        <v>120</v>
      </c>
      <c r="H85" t="s">
        <v>120</v>
      </c>
      <c r="I85" t="s">
        <v>120</v>
      </c>
      <c r="J85" t="s">
        <v>120</v>
      </c>
      <c r="K85" t="s">
        <v>120</v>
      </c>
      <c r="L85" t="s">
        <v>120</v>
      </c>
      <c r="M85" t="s">
        <v>120</v>
      </c>
      <c r="N85" t="s">
        <v>120</v>
      </c>
      <c r="O85" t="s">
        <v>120</v>
      </c>
      <c r="P85" t="s">
        <v>120</v>
      </c>
      <c r="Q85" t="s">
        <v>120</v>
      </c>
      <c r="R85" t="s">
        <v>120</v>
      </c>
      <c r="S85" t="s">
        <v>119</v>
      </c>
      <c r="T85" t="s">
        <v>119</v>
      </c>
      <c r="U85" t="s">
        <v>119</v>
      </c>
      <c r="V85" t="s">
        <v>119</v>
      </c>
      <c r="W85" t="s">
        <v>119</v>
      </c>
    </row>
    <row r="86" spans="1:23" x14ac:dyDescent="0.25">
      <c r="A86" s="39" t="s">
        <v>96</v>
      </c>
      <c r="B86" t="s">
        <v>120</v>
      </c>
      <c r="C86" t="s">
        <v>120</v>
      </c>
      <c r="D86" t="s">
        <v>120</v>
      </c>
      <c r="E86" t="s">
        <v>120</v>
      </c>
      <c r="F86" t="s">
        <v>120</v>
      </c>
      <c r="G86" t="s">
        <v>120</v>
      </c>
      <c r="H86" t="s">
        <v>120</v>
      </c>
      <c r="I86" t="s">
        <v>120</v>
      </c>
      <c r="J86" t="s">
        <v>120</v>
      </c>
      <c r="K86" t="s">
        <v>120</v>
      </c>
      <c r="L86" t="s">
        <v>120</v>
      </c>
      <c r="M86" t="s">
        <v>120</v>
      </c>
      <c r="N86" t="s">
        <v>120</v>
      </c>
      <c r="O86" t="s">
        <v>120</v>
      </c>
      <c r="P86" t="s">
        <v>120</v>
      </c>
      <c r="Q86" t="s">
        <v>120</v>
      </c>
      <c r="R86" t="s">
        <v>120</v>
      </c>
      <c r="S86" t="s">
        <v>120</v>
      </c>
      <c r="T86" t="s">
        <v>119</v>
      </c>
      <c r="U86" t="s">
        <v>119</v>
      </c>
      <c r="V86" t="s">
        <v>119</v>
      </c>
      <c r="W86" t="s">
        <v>119</v>
      </c>
    </row>
    <row r="87" spans="1:23" x14ac:dyDescent="0.25">
      <c r="A87" s="39" t="s">
        <v>97</v>
      </c>
      <c r="B87" t="s">
        <v>120</v>
      </c>
      <c r="C87" t="s">
        <v>120</v>
      </c>
      <c r="D87" t="s">
        <v>120</v>
      </c>
      <c r="E87" t="s">
        <v>120</v>
      </c>
      <c r="F87" t="s">
        <v>120</v>
      </c>
      <c r="G87" t="s">
        <v>120</v>
      </c>
      <c r="H87" t="s">
        <v>120</v>
      </c>
      <c r="I87" t="s">
        <v>120</v>
      </c>
      <c r="J87" t="s">
        <v>120</v>
      </c>
      <c r="K87" t="s">
        <v>120</v>
      </c>
      <c r="L87" t="s">
        <v>120</v>
      </c>
      <c r="M87" t="s">
        <v>120</v>
      </c>
      <c r="N87" t="s">
        <v>120</v>
      </c>
      <c r="O87" t="s">
        <v>120</v>
      </c>
      <c r="P87" t="s">
        <v>120</v>
      </c>
      <c r="Q87" t="s">
        <v>120</v>
      </c>
      <c r="R87" t="s">
        <v>120</v>
      </c>
      <c r="S87" t="s">
        <v>119</v>
      </c>
      <c r="T87" t="s">
        <v>119</v>
      </c>
      <c r="U87" t="s">
        <v>119</v>
      </c>
      <c r="V87" t="s">
        <v>119</v>
      </c>
      <c r="W87" t="s">
        <v>119</v>
      </c>
    </row>
    <row r="88" spans="1:23" x14ac:dyDescent="0.25">
      <c r="A88" s="39">
        <v>7</v>
      </c>
      <c r="B88" t="s">
        <v>120</v>
      </c>
      <c r="C88" t="s">
        <v>120</v>
      </c>
      <c r="D88" t="s">
        <v>120</v>
      </c>
      <c r="E88" t="s">
        <v>120</v>
      </c>
      <c r="F88" t="s">
        <v>120</v>
      </c>
      <c r="G88" t="s">
        <v>120</v>
      </c>
      <c r="H88" t="s">
        <v>120</v>
      </c>
      <c r="I88" t="s">
        <v>120</v>
      </c>
      <c r="J88" t="s">
        <v>120</v>
      </c>
      <c r="K88" t="s">
        <v>120</v>
      </c>
      <c r="L88" t="s">
        <v>120</v>
      </c>
      <c r="M88" t="s">
        <v>120</v>
      </c>
      <c r="N88" t="s">
        <v>120</v>
      </c>
      <c r="O88" t="s">
        <v>120</v>
      </c>
      <c r="P88" t="s">
        <v>120</v>
      </c>
      <c r="Q88" t="s">
        <v>120</v>
      </c>
      <c r="R88" t="s">
        <v>120</v>
      </c>
      <c r="S88" t="s">
        <v>120</v>
      </c>
      <c r="T88" t="s">
        <v>119</v>
      </c>
      <c r="U88" t="s">
        <v>119</v>
      </c>
      <c r="V88" t="s">
        <v>119</v>
      </c>
      <c r="W88" t="s">
        <v>119</v>
      </c>
    </row>
    <row r="89" spans="1:23" x14ac:dyDescent="0.25">
      <c r="A89" s="39" t="s">
        <v>98</v>
      </c>
      <c r="B89" t="s">
        <v>120</v>
      </c>
      <c r="C89" t="s">
        <v>120</v>
      </c>
      <c r="D89" t="s">
        <v>120</v>
      </c>
      <c r="E89" t="s">
        <v>120</v>
      </c>
      <c r="F89" t="s">
        <v>120</v>
      </c>
      <c r="G89" t="s">
        <v>120</v>
      </c>
      <c r="H89" t="s">
        <v>120</v>
      </c>
      <c r="I89" t="s">
        <v>120</v>
      </c>
      <c r="J89" t="s">
        <v>120</v>
      </c>
      <c r="K89" t="s">
        <v>120</v>
      </c>
      <c r="L89" t="s">
        <v>120</v>
      </c>
      <c r="M89" t="s">
        <v>120</v>
      </c>
      <c r="N89" t="s">
        <v>120</v>
      </c>
      <c r="O89" t="s">
        <v>120</v>
      </c>
      <c r="P89" t="s">
        <v>120</v>
      </c>
      <c r="Q89" t="s">
        <v>120</v>
      </c>
      <c r="R89" t="s">
        <v>120</v>
      </c>
      <c r="S89" t="s">
        <v>120</v>
      </c>
      <c r="T89" t="s">
        <v>119</v>
      </c>
      <c r="U89" t="s">
        <v>119</v>
      </c>
      <c r="V89" t="s">
        <v>119</v>
      </c>
      <c r="W89" t="s">
        <v>119</v>
      </c>
    </row>
    <row r="90" spans="1:23" x14ac:dyDescent="0.25">
      <c r="A90" s="37">
        <v>8</v>
      </c>
      <c r="B90" t="s">
        <v>119</v>
      </c>
      <c r="C90" t="s">
        <v>119</v>
      </c>
      <c r="D90" t="s">
        <v>119</v>
      </c>
      <c r="E90" t="s">
        <v>119</v>
      </c>
      <c r="F90" t="s">
        <v>119</v>
      </c>
      <c r="G90" t="s">
        <v>119</v>
      </c>
      <c r="H90" t="s">
        <v>119</v>
      </c>
      <c r="I90" t="s">
        <v>119</v>
      </c>
      <c r="J90" t="s">
        <v>119</v>
      </c>
      <c r="K90" t="s">
        <v>119</v>
      </c>
      <c r="L90" t="s">
        <v>119</v>
      </c>
      <c r="M90" t="s">
        <v>119</v>
      </c>
      <c r="N90" t="s">
        <v>119</v>
      </c>
      <c r="O90" t="s">
        <v>119</v>
      </c>
      <c r="P90" t="s">
        <v>119</v>
      </c>
      <c r="Q90" t="s">
        <v>119</v>
      </c>
      <c r="R90" t="s">
        <v>119</v>
      </c>
      <c r="S90" t="s">
        <v>119</v>
      </c>
      <c r="T90" t="s">
        <v>119</v>
      </c>
      <c r="U90" t="s">
        <v>119</v>
      </c>
      <c r="V90" t="s">
        <v>119</v>
      </c>
      <c r="W90" t="s">
        <v>119</v>
      </c>
    </row>
    <row r="91" spans="1:23" x14ac:dyDescent="0.25">
      <c r="A91" s="37">
        <v>9</v>
      </c>
      <c r="B91" t="s">
        <v>119</v>
      </c>
      <c r="C91" t="s">
        <v>119</v>
      </c>
      <c r="D91" t="s">
        <v>119</v>
      </c>
      <c r="E91" t="s">
        <v>119</v>
      </c>
      <c r="F91" t="s">
        <v>119</v>
      </c>
      <c r="G91" t="s">
        <v>119</v>
      </c>
      <c r="H91" t="s">
        <v>119</v>
      </c>
      <c r="I91" t="s">
        <v>119</v>
      </c>
      <c r="J91" t="s">
        <v>119</v>
      </c>
      <c r="K91" t="s">
        <v>119</v>
      </c>
      <c r="L91" t="s">
        <v>119</v>
      </c>
      <c r="M91" t="s">
        <v>119</v>
      </c>
      <c r="N91" t="s">
        <v>119</v>
      </c>
      <c r="O91" t="s">
        <v>119</v>
      </c>
      <c r="P91" t="s">
        <v>119</v>
      </c>
      <c r="Q91" t="s">
        <v>119</v>
      </c>
      <c r="R91" t="s">
        <v>119</v>
      </c>
      <c r="S91" t="s">
        <v>119</v>
      </c>
      <c r="T91" t="s">
        <v>119</v>
      </c>
      <c r="U91" t="s">
        <v>119</v>
      </c>
      <c r="V91" t="s">
        <v>119</v>
      </c>
      <c r="W91" t="s">
        <v>119</v>
      </c>
    </row>
    <row r="92" spans="1:23" x14ac:dyDescent="0.25">
      <c r="A92" s="39">
        <v>10</v>
      </c>
      <c r="B92" t="s">
        <v>119</v>
      </c>
      <c r="C92" t="s">
        <v>119</v>
      </c>
      <c r="D92" t="s">
        <v>119</v>
      </c>
      <c r="E92" t="s">
        <v>119</v>
      </c>
      <c r="F92" t="s">
        <v>119</v>
      </c>
      <c r="G92" t="s">
        <v>119</v>
      </c>
      <c r="H92" t="s">
        <v>119</v>
      </c>
      <c r="I92" t="s">
        <v>119</v>
      </c>
      <c r="J92" t="s">
        <v>119</v>
      </c>
      <c r="K92" t="s">
        <v>119</v>
      </c>
      <c r="L92" t="s">
        <v>119</v>
      </c>
      <c r="M92" t="s">
        <v>119</v>
      </c>
      <c r="N92" t="s">
        <v>119</v>
      </c>
      <c r="O92" t="s">
        <v>119</v>
      </c>
      <c r="P92" t="s">
        <v>119</v>
      </c>
      <c r="Q92" t="s">
        <v>119</v>
      </c>
      <c r="R92" t="s">
        <v>119</v>
      </c>
      <c r="S92" t="s">
        <v>119</v>
      </c>
      <c r="T92" t="s">
        <v>119</v>
      </c>
      <c r="U92" t="s">
        <v>119</v>
      </c>
      <c r="V92" t="s">
        <v>119</v>
      </c>
      <c r="W92" t="s">
        <v>119</v>
      </c>
    </row>
  </sheetData>
  <conditionalFormatting sqref="A2:A23 B1:W23">
    <cfRule type="cellIs" dxfId="40" priority="7" operator="equal">
      <formula>"no"</formula>
    </cfRule>
  </conditionalFormatting>
  <conditionalFormatting sqref="A71:A92 B70:W92">
    <cfRule type="cellIs" dxfId="39" priority="6" operator="equal">
      <formula>"no"</formula>
    </cfRule>
  </conditionalFormatting>
  <conditionalFormatting sqref="T17">
    <cfRule type="containsText" dxfId="38" priority="4" operator="containsText" text="Yes">
      <formula>NOT(ISERROR(SEARCH("Yes",T17)))</formula>
    </cfRule>
    <cfRule type="cellIs" dxfId="37" priority="5" operator="equal">
      <formula>"Yes"</formula>
    </cfRule>
  </conditionalFormatting>
  <conditionalFormatting sqref="B1:W23">
    <cfRule type="containsText" dxfId="36" priority="3" operator="containsText" text="yes">
      <formula>NOT(ISERROR(SEARCH("yes",B1)))</formula>
    </cfRule>
  </conditionalFormatting>
  <conditionalFormatting sqref="A1:X23">
    <cfRule type="containsText" dxfId="35" priority="1" operator="containsText" text="No">
      <formula>NOT(ISERROR(SEARCH("No",A1)))</formula>
    </cfRule>
    <cfRule type="containsText" priority="2" operator="containsText" text="no">
      <formula>NOT(ISERROR(SEARCH("no",A1)))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" sqref="A2:C5"/>
    </sheetView>
  </sheetViews>
  <sheetFormatPr defaultRowHeight="15" x14ac:dyDescent="0.25"/>
  <cols>
    <col min="2" max="2" width="34.5703125" customWidth="1"/>
    <col min="3" max="3" width="8.7109375" bestFit="1" customWidth="1"/>
  </cols>
  <sheetData>
    <row r="1" spans="1:3" ht="15.75" thickBot="1" x14ac:dyDescent="0.3">
      <c r="A1" s="42" t="s">
        <v>0</v>
      </c>
      <c r="B1" s="43" t="s">
        <v>1</v>
      </c>
      <c r="C1" s="43" t="s">
        <v>8</v>
      </c>
    </row>
    <row r="2" spans="1:3" ht="15.75" thickTop="1" x14ac:dyDescent="0.25">
      <c r="A2" s="178" t="s">
        <v>44</v>
      </c>
      <c r="B2" s="179" t="s">
        <v>77</v>
      </c>
      <c r="C2" s="179" t="s">
        <v>573</v>
      </c>
    </row>
    <row r="3" spans="1:3" x14ac:dyDescent="0.25">
      <c r="A3" s="178" t="s">
        <v>360</v>
      </c>
      <c r="B3" s="179" t="s">
        <v>577</v>
      </c>
      <c r="C3" s="179" t="s">
        <v>573</v>
      </c>
    </row>
    <row r="4" spans="1:3" x14ac:dyDescent="0.25">
      <c r="A4" s="178" t="s">
        <v>269</v>
      </c>
      <c r="B4" s="179" t="s">
        <v>578</v>
      </c>
      <c r="C4" s="179" t="s">
        <v>573</v>
      </c>
    </row>
    <row r="5" spans="1:3" x14ac:dyDescent="0.25">
      <c r="A5" s="178" t="s">
        <v>27</v>
      </c>
      <c r="B5" s="179" t="s">
        <v>450</v>
      </c>
      <c r="C5" s="179" t="s">
        <v>573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D1" workbookViewId="0">
      <selection activeCell="F2" sqref="F2:F51"/>
    </sheetView>
  </sheetViews>
  <sheetFormatPr defaultRowHeight="15" x14ac:dyDescent="0.25"/>
  <cols>
    <col min="1" max="1" width="16.28515625" customWidth="1"/>
    <col min="2" max="2" width="33.140625" customWidth="1"/>
    <col min="3" max="3" width="38.5703125" customWidth="1"/>
    <col min="4" max="4" width="56.85546875" customWidth="1"/>
    <col min="5" max="6" width="38.5703125" customWidth="1"/>
    <col min="7" max="7" width="4.140625" customWidth="1"/>
  </cols>
  <sheetData>
    <row r="1" spans="1:6" x14ac:dyDescent="0.25">
      <c r="A1" s="141" t="s">
        <v>0</v>
      </c>
      <c r="B1" s="141" t="s">
        <v>9</v>
      </c>
      <c r="C1" s="141" t="s">
        <v>1</v>
      </c>
      <c r="D1" s="141" t="s">
        <v>109</v>
      </c>
      <c r="E1" s="141" t="s">
        <v>110</v>
      </c>
      <c r="F1" s="142" t="s">
        <v>135</v>
      </c>
    </row>
    <row r="2" spans="1:6" x14ac:dyDescent="0.25">
      <c r="A2" s="180" t="s">
        <v>385</v>
      </c>
      <c r="B2" s="180" t="s">
        <v>669</v>
      </c>
      <c r="C2" s="180" t="s">
        <v>1285</v>
      </c>
      <c r="D2" s="180" t="s">
        <v>1286</v>
      </c>
      <c r="E2" s="180" t="s">
        <v>1287</v>
      </c>
      <c r="F2" s="181">
        <v>2</v>
      </c>
    </row>
    <row r="3" spans="1:6" x14ac:dyDescent="0.25">
      <c r="A3" s="180" t="s">
        <v>386</v>
      </c>
      <c r="B3" s="180" t="s">
        <v>669</v>
      </c>
      <c r="C3" s="180" t="s">
        <v>1288</v>
      </c>
      <c r="D3" s="180" t="s">
        <v>1286</v>
      </c>
      <c r="E3" s="180" t="s">
        <v>1287</v>
      </c>
      <c r="F3" s="181">
        <v>2</v>
      </c>
    </row>
    <row r="4" spans="1:6" x14ac:dyDescent="0.25">
      <c r="A4" s="180" t="s">
        <v>154</v>
      </c>
      <c r="B4" s="180" t="s">
        <v>599</v>
      </c>
      <c r="C4" s="180" t="s">
        <v>1289</v>
      </c>
      <c r="D4" s="180" t="s">
        <v>1286</v>
      </c>
      <c r="E4" s="180" t="s">
        <v>1287</v>
      </c>
      <c r="F4" s="181">
        <v>2</v>
      </c>
    </row>
    <row r="5" spans="1:6" x14ac:dyDescent="0.25">
      <c r="A5" s="180" t="s">
        <v>377</v>
      </c>
      <c r="B5" s="180" t="s">
        <v>599</v>
      </c>
      <c r="C5" s="180" t="s">
        <v>1290</v>
      </c>
      <c r="D5" s="180" t="s">
        <v>1286</v>
      </c>
      <c r="E5" s="180" t="s">
        <v>1287</v>
      </c>
      <c r="F5" s="181">
        <v>2</v>
      </c>
    </row>
    <row r="6" spans="1:6" x14ac:dyDescent="0.25">
      <c r="A6" s="180" t="s">
        <v>390</v>
      </c>
      <c r="B6" s="180" t="s">
        <v>670</v>
      </c>
      <c r="C6" s="180" t="s">
        <v>1291</v>
      </c>
      <c r="D6" s="180" t="s">
        <v>1286</v>
      </c>
      <c r="E6" s="180" t="s">
        <v>1287</v>
      </c>
      <c r="F6" s="181">
        <v>2</v>
      </c>
    </row>
    <row r="7" spans="1:6" x14ac:dyDescent="0.25">
      <c r="A7" s="180" t="s">
        <v>391</v>
      </c>
      <c r="B7" s="180" t="s">
        <v>670</v>
      </c>
      <c r="C7" s="180" t="s">
        <v>1292</v>
      </c>
      <c r="D7" s="180" t="s">
        <v>1286</v>
      </c>
      <c r="E7" s="180" t="s">
        <v>1287</v>
      </c>
      <c r="F7" s="181">
        <v>2</v>
      </c>
    </row>
    <row r="8" spans="1:6" ht="30" x14ac:dyDescent="0.25">
      <c r="A8" s="180" t="s">
        <v>341</v>
      </c>
      <c r="B8" s="180" t="s">
        <v>589</v>
      </c>
      <c r="C8" s="180" t="s">
        <v>1293</v>
      </c>
      <c r="D8" s="180" t="s">
        <v>1294</v>
      </c>
      <c r="E8" s="180" t="s">
        <v>1287</v>
      </c>
      <c r="F8" s="181">
        <v>2</v>
      </c>
    </row>
    <row r="9" spans="1:6" ht="30" x14ac:dyDescent="0.25">
      <c r="A9" s="180" t="s">
        <v>48</v>
      </c>
      <c r="B9" s="180" t="s">
        <v>589</v>
      </c>
      <c r="C9" s="180" t="s">
        <v>1295</v>
      </c>
      <c r="D9" s="180" t="s">
        <v>1296</v>
      </c>
      <c r="E9" s="180" t="s">
        <v>1287</v>
      </c>
      <c r="F9" s="181">
        <v>2</v>
      </c>
    </row>
    <row r="10" spans="1:6" x14ac:dyDescent="0.25">
      <c r="A10" s="180" t="s">
        <v>1266</v>
      </c>
      <c r="B10" s="180" t="s">
        <v>661</v>
      </c>
      <c r="C10" s="180" t="s">
        <v>1297</v>
      </c>
      <c r="D10" s="180" t="s">
        <v>1286</v>
      </c>
      <c r="E10" s="180" t="s">
        <v>1298</v>
      </c>
      <c r="F10" s="181">
        <v>1</v>
      </c>
    </row>
    <row r="11" spans="1:6" x14ac:dyDescent="0.25">
      <c r="A11" s="180" t="s">
        <v>1267</v>
      </c>
      <c r="B11" s="180" t="s">
        <v>661</v>
      </c>
      <c r="C11" s="180" t="s">
        <v>1299</v>
      </c>
      <c r="D11" s="180" t="s">
        <v>1286</v>
      </c>
      <c r="E11" s="180" t="s">
        <v>1298</v>
      </c>
      <c r="F11" s="181">
        <v>1</v>
      </c>
    </row>
    <row r="12" spans="1:6" x14ac:dyDescent="0.25">
      <c r="A12" s="180" t="s">
        <v>301</v>
      </c>
      <c r="B12" s="180" t="s">
        <v>661</v>
      </c>
      <c r="C12" s="180" t="s">
        <v>1300</v>
      </c>
      <c r="D12" s="180" t="s">
        <v>1286</v>
      </c>
      <c r="E12" s="180" t="s">
        <v>1287</v>
      </c>
      <c r="F12" s="181">
        <v>2</v>
      </c>
    </row>
    <row r="13" spans="1:6" x14ac:dyDescent="0.25">
      <c r="A13" s="180" t="s">
        <v>340</v>
      </c>
      <c r="B13" s="180" t="s">
        <v>587</v>
      </c>
      <c r="C13" s="180" t="s">
        <v>1301</v>
      </c>
      <c r="D13" s="180" t="s">
        <v>1302</v>
      </c>
      <c r="E13" s="180" t="s">
        <v>1287</v>
      </c>
      <c r="F13" s="181">
        <v>2</v>
      </c>
    </row>
    <row r="14" spans="1:6" x14ac:dyDescent="0.25">
      <c r="A14" s="180" t="s">
        <v>404</v>
      </c>
      <c r="B14" s="180" t="s">
        <v>587</v>
      </c>
      <c r="C14" s="180" t="s">
        <v>1303</v>
      </c>
      <c r="D14" s="180" t="s">
        <v>1304</v>
      </c>
      <c r="E14" s="180" t="s">
        <v>1287</v>
      </c>
      <c r="F14" s="181">
        <v>2</v>
      </c>
    </row>
    <row r="15" spans="1:6" x14ac:dyDescent="0.25">
      <c r="A15" s="180" t="s">
        <v>1268</v>
      </c>
      <c r="B15" s="180" t="s">
        <v>657</v>
      </c>
      <c r="C15" s="180" t="s">
        <v>1305</v>
      </c>
      <c r="D15" s="180" t="s">
        <v>1306</v>
      </c>
      <c r="E15" s="180" t="s">
        <v>1298</v>
      </c>
      <c r="F15" s="181">
        <v>2</v>
      </c>
    </row>
    <row r="16" spans="1:6" x14ac:dyDescent="0.25">
      <c r="A16" s="180" t="s">
        <v>378</v>
      </c>
      <c r="B16" s="180" t="s">
        <v>657</v>
      </c>
      <c r="C16" s="180" t="s">
        <v>1307</v>
      </c>
      <c r="D16" s="180" t="s">
        <v>1308</v>
      </c>
      <c r="E16" s="180" t="s">
        <v>1287</v>
      </c>
      <c r="F16" s="181">
        <v>2</v>
      </c>
    </row>
    <row r="17" spans="1:6" ht="30" x14ac:dyDescent="0.25">
      <c r="A17" s="180" t="s">
        <v>1269</v>
      </c>
      <c r="B17" s="180" t="s">
        <v>657</v>
      </c>
      <c r="C17" s="180" t="s">
        <v>1309</v>
      </c>
      <c r="D17" s="180" t="s">
        <v>1310</v>
      </c>
      <c r="E17" s="180" t="s">
        <v>1298</v>
      </c>
      <c r="F17" s="181">
        <v>2</v>
      </c>
    </row>
    <row r="18" spans="1:6" x14ac:dyDescent="0.25">
      <c r="A18" s="180" t="s">
        <v>352</v>
      </c>
      <c r="B18" s="180" t="s">
        <v>617</v>
      </c>
      <c r="C18" s="180" t="s">
        <v>1311</v>
      </c>
      <c r="D18" s="180" t="s">
        <v>1286</v>
      </c>
      <c r="E18" s="180" t="s">
        <v>1287</v>
      </c>
      <c r="F18" s="181">
        <v>2</v>
      </c>
    </row>
    <row r="19" spans="1:6" x14ac:dyDescent="0.25">
      <c r="A19" s="180" t="s">
        <v>411</v>
      </c>
      <c r="B19" s="180" t="s">
        <v>617</v>
      </c>
      <c r="C19" s="180" t="s">
        <v>1312</v>
      </c>
      <c r="D19" s="180" t="s">
        <v>1313</v>
      </c>
      <c r="E19" s="180" t="s">
        <v>1287</v>
      </c>
      <c r="F19" s="181">
        <v>2</v>
      </c>
    </row>
    <row r="20" spans="1:6" x14ac:dyDescent="0.25">
      <c r="A20" s="180" t="s">
        <v>384</v>
      </c>
      <c r="B20" s="180" t="s">
        <v>667</v>
      </c>
      <c r="C20" s="180" t="s">
        <v>1314</v>
      </c>
      <c r="D20" s="180" t="s">
        <v>1286</v>
      </c>
      <c r="E20" s="180" t="s">
        <v>1287</v>
      </c>
      <c r="F20" s="181">
        <v>2</v>
      </c>
    </row>
    <row r="21" spans="1:6" x14ac:dyDescent="0.25">
      <c r="A21" s="180" t="s">
        <v>401</v>
      </c>
      <c r="B21" s="180" t="s">
        <v>667</v>
      </c>
      <c r="C21" s="180" t="s">
        <v>1315</v>
      </c>
      <c r="D21" s="180" t="s">
        <v>1286</v>
      </c>
      <c r="E21" s="180" t="s">
        <v>1287</v>
      </c>
      <c r="F21" s="181">
        <v>2</v>
      </c>
    </row>
    <row r="22" spans="1:6" x14ac:dyDescent="0.25">
      <c r="A22" s="180" t="s">
        <v>360</v>
      </c>
      <c r="B22" s="180" t="s">
        <v>630</v>
      </c>
      <c r="C22" s="180" t="s">
        <v>1316</v>
      </c>
      <c r="D22" s="180" t="s">
        <v>1286</v>
      </c>
      <c r="E22" s="180" t="s">
        <v>1287</v>
      </c>
      <c r="F22" s="181">
        <v>2</v>
      </c>
    </row>
    <row r="23" spans="1:6" x14ac:dyDescent="0.25">
      <c r="A23" s="180" t="s">
        <v>269</v>
      </c>
      <c r="B23" s="180" t="s">
        <v>630</v>
      </c>
      <c r="C23" s="180" t="s">
        <v>1317</v>
      </c>
      <c r="D23" s="180" t="s">
        <v>1286</v>
      </c>
      <c r="E23" s="180" t="s">
        <v>1287</v>
      </c>
      <c r="F23" s="181">
        <v>2</v>
      </c>
    </row>
    <row r="24" spans="1:6" x14ac:dyDescent="0.25">
      <c r="A24" s="180" t="s">
        <v>178</v>
      </c>
      <c r="B24" s="180" t="s">
        <v>592</v>
      </c>
      <c r="C24" s="180" t="s">
        <v>1318</v>
      </c>
      <c r="D24" s="180" t="s">
        <v>1319</v>
      </c>
      <c r="E24" s="180" t="s">
        <v>1287</v>
      </c>
      <c r="F24" s="181">
        <v>2</v>
      </c>
    </row>
    <row r="25" spans="1:6" ht="30" x14ac:dyDescent="0.25">
      <c r="A25" s="180" t="s">
        <v>1270</v>
      </c>
      <c r="B25" s="180" t="s">
        <v>592</v>
      </c>
      <c r="C25" s="180" t="s">
        <v>1320</v>
      </c>
      <c r="D25" s="180" t="s">
        <v>1321</v>
      </c>
      <c r="E25" s="180" t="s">
        <v>1298</v>
      </c>
      <c r="F25" s="181">
        <v>1</v>
      </c>
    </row>
    <row r="26" spans="1:6" x14ac:dyDescent="0.25">
      <c r="A26" s="180" t="s">
        <v>1271</v>
      </c>
      <c r="B26" s="180" t="s">
        <v>1282</v>
      </c>
      <c r="C26" s="180" t="s">
        <v>1322</v>
      </c>
      <c r="D26" s="180" t="s">
        <v>1323</v>
      </c>
      <c r="E26" s="180" t="s">
        <v>1298</v>
      </c>
      <c r="F26" s="181">
        <v>1</v>
      </c>
    </row>
    <row r="27" spans="1:6" x14ac:dyDescent="0.25">
      <c r="A27" s="180" t="s">
        <v>1272</v>
      </c>
      <c r="B27" s="180" t="s">
        <v>1282</v>
      </c>
      <c r="C27" s="180" t="s">
        <v>1324</v>
      </c>
      <c r="D27" s="180" t="s">
        <v>1325</v>
      </c>
      <c r="E27" s="180" t="s">
        <v>1298</v>
      </c>
      <c r="F27" s="181">
        <v>1</v>
      </c>
    </row>
    <row r="28" spans="1:6" x14ac:dyDescent="0.25">
      <c r="A28" s="180" t="s">
        <v>1273</v>
      </c>
      <c r="B28" s="180" t="s">
        <v>663</v>
      </c>
      <c r="C28" s="180" t="s">
        <v>1326</v>
      </c>
      <c r="D28" s="180" t="s">
        <v>1327</v>
      </c>
      <c r="E28" s="180" t="s">
        <v>1298</v>
      </c>
      <c r="F28" s="181">
        <v>1</v>
      </c>
    </row>
    <row r="29" spans="1:6" x14ac:dyDescent="0.25">
      <c r="A29" s="180" t="s">
        <v>382</v>
      </c>
      <c r="B29" s="180" t="s">
        <v>663</v>
      </c>
      <c r="C29" s="180" t="s">
        <v>1328</v>
      </c>
      <c r="D29" s="180" t="s">
        <v>1329</v>
      </c>
      <c r="E29" s="180" t="s">
        <v>1287</v>
      </c>
      <c r="F29" s="181">
        <v>2</v>
      </c>
    </row>
    <row r="30" spans="1:6" x14ac:dyDescent="0.25">
      <c r="A30" s="180" t="s">
        <v>392</v>
      </c>
      <c r="B30" s="180" t="s">
        <v>671</v>
      </c>
      <c r="C30" s="180" t="s">
        <v>1330</v>
      </c>
      <c r="D30" s="180" t="s">
        <v>1286</v>
      </c>
      <c r="E30" s="180" t="s">
        <v>1287</v>
      </c>
      <c r="F30" s="181">
        <v>1</v>
      </c>
    </row>
    <row r="31" spans="1:6" x14ac:dyDescent="0.25">
      <c r="A31" s="180" t="s">
        <v>407</v>
      </c>
      <c r="B31" s="180" t="s">
        <v>671</v>
      </c>
      <c r="C31" s="180" t="s">
        <v>1331</v>
      </c>
      <c r="D31" s="180" t="s">
        <v>1332</v>
      </c>
      <c r="E31" s="180" t="s">
        <v>1287</v>
      </c>
      <c r="F31" s="181">
        <v>1</v>
      </c>
    </row>
    <row r="32" spans="1:6" x14ac:dyDescent="0.25">
      <c r="A32" s="180" t="s">
        <v>1274</v>
      </c>
      <c r="B32" s="180" t="s">
        <v>686</v>
      </c>
      <c r="C32" s="180" t="s">
        <v>1333</v>
      </c>
      <c r="D32" s="180" t="s">
        <v>1334</v>
      </c>
      <c r="E32" s="180" t="s">
        <v>1298</v>
      </c>
      <c r="F32" s="181">
        <v>2</v>
      </c>
    </row>
    <row r="33" spans="1:6" x14ac:dyDescent="0.25">
      <c r="A33" s="180" t="s">
        <v>414</v>
      </c>
      <c r="B33" s="180" t="s">
        <v>686</v>
      </c>
      <c r="C33" s="180" t="s">
        <v>1335</v>
      </c>
      <c r="D33" s="180" t="s">
        <v>1334</v>
      </c>
      <c r="E33" s="180" t="s">
        <v>1287</v>
      </c>
      <c r="F33" s="181">
        <v>2</v>
      </c>
    </row>
    <row r="34" spans="1:6" x14ac:dyDescent="0.25">
      <c r="A34" s="180" t="s">
        <v>183</v>
      </c>
      <c r="B34" s="180" t="s">
        <v>597</v>
      </c>
      <c r="C34" s="180" t="s">
        <v>1336</v>
      </c>
      <c r="D34" s="180" t="s">
        <v>1337</v>
      </c>
      <c r="E34" s="180" t="s">
        <v>1287</v>
      </c>
      <c r="F34" s="181">
        <v>2</v>
      </c>
    </row>
    <row r="35" spans="1:6" x14ac:dyDescent="0.25">
      <c r="A35" s="180" t="s">
        <v>346</v>
      </c>
      <c r="B35" s="180" t="s">
        <v>597</v>
      </c>
      <c r="C35" s="180" t="s">
        <v>1338</v>
      </c>
      <c r="D35" s="180" t="s">
        <v>1339</v>
      </c>
      <c r="E35" s="180" t="s">
        <v>1287</v>
      </c>
      <c r="F35" s="181">
        <v>2</v>
      </c>
    </row>
    <row r="36" spans="1:6" x14ac:dyDescent="0.25">
      <c r="A36" s="180" t="s">
        <v>1275</v>
      </c>
      <c r="B36" s="180" t="s">
        <v>1283</v>
      </c>
      <c r="C36" s="180" t="s">
        <v>1340</v>
      </c>
      <c r="D36" s="180" t="s">
        <v>1341</v>
      </c>
      <c r="E36" s="180" t="s">
        <v>1298</v>
      </c>
      <c r="F36" s="181">
        <v>1</v>
      </c>
    </row>
    <row r="37" spans="1:6" x14ac:dyDescent="0.25">
      <c r="A37" s="180" t="s">
        <v>1276</v>
      </c>
      <c r="B37" s="180" t="s">
        <v>1283</v>
      </c>
      <c r="C37" s="180" t="s">
        <v>1342</v>
      </c>
      <c r="D37" s="180" t="s">
        <v>1343</v>
      </c>
      <c r="E37" s="180" t="s">
        <v>1298</v>
      </c>
      <c r="F37" s="181">
        <v>2</v>
      </c>
    </row>
    <row r="38" spans="1:6" x14ac:dyDescent="0.25">
      <c r="A38" s="180" t="s">
        <v>179</v>
      </c>
      <c r="B38" s="180" t="s">
        <v>594</v>
      </c>
      <c r="C38" s="180" t="s">
        <v>1344</v>
      </c>
      <c r="D38" s="180" t="s">
        <v>1345</v>
      </c>
      <c r="E38" s="180" t="s">
        <v>1287</v>
      </c>
      <c r="F38" s="181">
        <v>2</v>
      </c>
    </row>
    <row r="39" spans="1:6" x14ac:dyDescent="0.25">
      <c r="A39" s="180" t="s">
        <v>1277</v>
      </c>
      <c r="B39" s="180" t="s">
        <v>594</v>
      </c>
      <c r="C39" s="180" t="s">
        <v>1346</v>
      </c>
      <c r="D39" s="180" t="s">
        <v>1347</v>
      </c>
      <c r="E39" s="180" t="s">
        <v>1298</v>
      </c>
      <c r="F39" s="181">
        <v>1</v>
      </c>
    </row>
    <row r="40" spans="1:6" x14ac:dyDescent="0.25">
      <c r="A40" s="180" t="s">
        <v>210</v>
      </c>
      <c r="B40" s="180" t="s">
        <v>614</v>
      </c>
      <c r="C40" s="180" t="s">
        <v>1348</v>
      </c>
      <c r="D40" s="180" t="s">
        <v>1349</v>
      </c>
      <c r="E40" s="180" t="s">
        <v>1287</v>
      </c>
      <c r="F40" s="181">
        <v>2</v>
      </c>
    </row>
    <row r="41" spans="1:6" x14ac:dyDescent="0.25">
      <c r="A41" s="180" t="s">
        <v>1278</v>
      </c>
      <c r="B41" s="180" t="s">
        <v>614</v>
      </c>
      <c r="C41" s="180" t="s">
        <v>1350</v>
      </c>
      <c r="D41" s="180" t="s">
        <v>1351</v>
      </c>
      <c r="E41" s="180" t="s">
        <v>1298</v>
      </c>
      <c r="F41" s="181">
        <v>2</v>
      </c>
    </row>
    <row r="42" spans="1:6" x14ac:dyDescent="0.25">
      <c r="A42" s="180" t="s">
        <v>1279</v>
      </c>
      <c r="B42" s="180" t="s">
        <v>1284</v>
      </c>
      <c r="C42" s="180" t="s">
        <v>1352</v>
      </c>
      <c r="D42" s="180" t="s">
        <v>1353</v>
      </c>
      <c r="E42" s="180" t="s">
        <v>1298</v>
      </c>
      <c r="F42" s="181">
        <v>1</v>
      </c>
    </row>
    <row r="43" spans="1:6" x14ac:dyDescent="0.25">
      <c r="A43" s="180" t="s">
        <v>1280</v>
      </c>
      <c r="B43" s="180" t="s">
        <v>1284</v>
      </c>
      <c r="C43" s="180" t="s">
        <v>1354</v>
      </c>
      <c r="D43" s="180" t="s">
        <v>1355</v>
      </c>
      <c r="E43" s="180" t="s">
        <v>1298</v>
      </c>
      <c r="F43" s="181">
        <v>1</v>
      </c>
    </row>
    <row r="44" spans="1:6" x14ac:dyDescent="0.25">
      <c r="A44" s="180" t="s">
        <v>343</v>
      </c>
      <c r="B44" s="180" t="s">
        <v>600</v>
      </c>
      <c r="C44" s="180" t="s">
        <v>1253</v>
      </c>
      <c r="D44" s="180" t="s">
        <v>1356</v>
      </c>
      <c r="E44" s="180" t="s">
        <v>1287</v>
      </c>
      <c r="F44" s="181">
        <v>2</v>
      </c>
    </row>
    <row r="45" spans="1:6" x14ac:dyDescent="0.25">
      <c r="A45" s="180" t="s">
        <v>395</v>
      </c>
      <c r="B45" s="180" t="s">
        <v>600</v>
      </c>
      <c r="C45" s="180" t="s">
        <v>1357</v>
      </c>
      <c r="D45" s="180" t="s">
        <v>1358</v>
      </c>
      <c r="E45" s="180" t="s">
        <v>1287</v>
      </c>
      <c r="F45" s="181">
        <v>2</v>
      </c>
    </row>
    <row r="46" spans="1:6" x14ac:dyDescent="0.25">
      <c r="A46" s="180" t="s">
        <v>262</v>
      </c>
      <c r="B46" s="180" t="s">
        <v>646</v>
      </c>
      <c r="C46" s="180" t="s">
        <v>1359</v>
      </c>
      <c r="D46" s="180" t="s">
        <v>1360</v>
      </c>
      <c r="E46" s="180" t="s">
        <v>1287</v>
      </c>
      <c r="F46" s="181">
        <v>2</v>
      </c>
    </row>
    <row r="47" spans="1:6" x14ac:dyDescent="0.25">
      <c r="A47" s="180" t="s">
        <v>1281</v>
      </c>
      <c r="B47" s="180" t="s">
        <v>646</v>
      </c>
      <c r="C47" s="180" t="s">
        <v>1361</v>
      </c>
      <c r="D47" s="180" t="s">
        <v>1362</v>
      </c>
      <c r="E47" s="180" t="s">
        <v>1298</v>
      </c>
      <c r="F47" s="181">
        <v>2</v>
      </c>
    </row>
    <row r="48" spans="1:6" ht="30" x14ac:dyDescent="0.25">
      <c r="A48" s="180" t="s">
        <v>49</v>
      </c>
      <c r="B48" s="180" t="s">
        <v>659</v>
      </c>
      <c r="C48" s="180" t="s">
        <v>1363</v>
      </c>
      <c r="D48" s="180" t="s">
        <v>1364</v>
      </c>
      <c r="E48" s="180" t="s">
        <v>1287</v>
      </c>
      <c r="F48" s="181">
        <v>2</v>
      </c>
    </row>
    <row r="49" spans="1:6" x14ac:dyDescent="0.25">
      <c r="A49" s="180" t="s">
        <v>419</v>
      </c>
      <c r="B49" s="180" t="s">
        <v>659</v>
      </c>
      <c r="C49" s="180" t="s">
        <v>1365</v>
      </c>
      <c r="D49" s="180" t="s">
        <v>1366</v>
      </c>
      <c r="E49" s="180" t="s">
        <v>1287</v>
      </c>
      <c r="F49" s="181">
        <v>2</v>
      </c>
    </row>
    <row r="50" spans="1:6" x14ac:dyDescent="0.25">
      <c r="A50" s="180" t="s">
        <v>357</v>
      </c>
      <c r="B50" s="180" t="s">
        <v>628</v>
      </c>
      <c r="C50" s="180" t="s">
        <v>1367</v>
      </c>
      <c r="D50" s="180" t="s">
        <v>1368</v>
      </c>
      <c r="E50" s="180" t="s">
        <v>1287</v>
      </c>
      <c r="F50" s="181">
        <v>2</v>
      </c>
    </row>
    <row r="51" spans="1:6" x14ac:dyDescent="0.25">
      <c r="A51" s="180" t="s">
        <v>402</v>
      </c>
      <c r="B51" s="180" t="s">
        <v>628</v>
      </c>
      <c r="C51" s="180" t="s">
        <v>1369</v>
      </c>
      <c r="D51" s="180" t="s">
        <v>1368</v>
      </c>
      <c r="E51" s="180" t="s">
        <v>1287</v>
      </c>
      <c r="F51" s="181">
        <v>2</v>
      </c>
    </row>
    <row r="52" spans="1:6" x14ac:dyDescent="0.25">
      <c r="A52" s="116"/>
      <c r="B52" s="116"/>
      <c r="C52" s="116"/>
      <c r="D52" s="116"/>
      <c r="E52" s="116"/>
      <c r="F52" s="143"/>
    </row>
    <row r="53" spans="1:6" x14ac:dyDescent="0.25">
      <c r="A53" s="116"/>
      <c r="B53" s="116"/>
      <c r="C53" s="116"/>
      <c r="D53" s="116"/>
      <c r="E53" s="116"/>
      <c r="F53" s="143"/>
    </row>
    <row r="54" spans="1:6" x14ac:dyDescent="0.25">
      <c r="A54" s="116"/>
      <c r="B54" s="116"/>
      <c r="C54" s="116"/>
      <c r="D54" s="116"/>
      <c r="E54" s="116"/>
      <c r="F54" s="143"/>
    </row>
    <row r="55" spans="1:6" x14ac:dyDescent="0.25">
      <c r="A55" s="116"/>
      <c r="B55" s="116"/>
      <c r="C55" s="116"/>
      <c r="D55" s="116"/>
      <c r="E55" s="116"/>
      <c r="F55" s="143"/>
    </row>
    <row r="56" spans="1:6" x14ac:dyDescent="0.25">
      <c r="A56" s="116"/>
      <c r="B56" s="116"/>
      <c r="C56" s="116"/>
      <c r="D56" s="116"/>
      <c r="E56" s="116"/>
      <c r="F56" s="143"/>
    </row>
    <row r="57" spans="1:6" x14ac:dyDescent="0.25">
      <c r="A57" s="116"/>
      <c r="B57" s="116"/>
      <c r="C57" s="116"/>
      <c r="D57" s="116"/>
      <c r="E57" s="116"/>
      <c r="F57" s="143"/>
    </row>
    <row r="58" spans="1:6" x14ac:dyDescent="0.25">
      <c r="F58" s="143" t="e">
        <v>#N/A</v>
      </c>
    </row>
    <row r="59" spans="1:6" x14ac:dyDescent="0.25">
      <c r="F59" s="143" t="e">
        <v>#N/A</v>
      </c>
    </row>
    <row r="60" spans="1:6" x14ac:dyDescent="0.25">
      <c r="F60" s="143" t="e">
        <v>#N/A</v>
      </c>
    </row>
    <row r="61" spans="1:6" x14ac:dyDescent="0.25">
      <c r="F61" s="143" t="e">
        <v>#N/A</v>
      </c>
    </row>
    <row r="62" spans="1:6" x14ac:dyDescent="0.25">
      <c r="F62" s="143" t="e">
        <v>#N/A</v>
      </c>
    </row>
  </sheetData>
  <conditionalFormatting sqref="A2:A62">
    <cfRule type="duplicateValues" dxfId="34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"/>
  <sheetViews>
    <sheetView workbookViewId="0">
      <selection activeCell="A16" sqref="A4:A28"/>
      <pivotSelection pane="bottomRight" showHeader="1" activeRow="15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21.7109375" bestFit="1" customWidth="1"/>
    <col min="2" max="2" width="13.42578125" customWidth="1"/>
  </cols>
  <sheetData>
    <row r="3" spans="1:2" x14ac:dyDescent="0.25">
      <c r="A3" s="26" t="s">
        <v>17</v>
      </c>
      <c r="B3" t="s">
        <v>136</v>
      </c>
    </row>
    <row r="4" spans="1:2" x14ac:dyDescent="0.25">
      <c r="A4" s="25" t="s">
        <v>589</v>
      </c>
      <c r="B4" s="3">
        <v>2</v>
      </c>
    </row>
    <row r="5" spans="1:2" x14ac:dyDescent="0.25">
      <c r="A5" s="25" t="s">
        <v>657</v>
      </c>
      <c r="B5" s="3">
        <v>2</v>
      </c>
    </row>
    <row r="6" spans="1:2" x14ac:dyDescent="0.25">
      <c r="A6" s="25" t="s">
        <v>1282</v>
      </c>
      <c r="B6" s="3">
        <v>1</v>
      </c>
    </row>
    <row r="7" spans="1:2" x14ac:dyDescent="0.25">
      <c r="A7" s="25" t="s">
        <v>338</v>
      </c>
      <c r="B7" s="3" t="e">
        <v>#N/A</v>
      </c>
    </row>
    <row r="8" spans="1:2" x14ac:dyDescent="0.25">
      <c r="A8" s="25" t="s">
        <v>669</v>
      </c>
      <c r="B8" s="3">
        <v>2</v>
      </c>
    </row>
    <row r="9" spans="1:2" x14ac:dyDescent="0.25">
      <c r="A9" s="25" t="s">
        <v>599</v>
      </c>
      <c r="B9" s="3">
        <v>2</v>
      </c>
    </row>
    <row r="10" spans="1:2" x14ac:dyDescent="0.25">
      <c r="A10" s="25" t="s">
        <v>670</v>
      </c>
      <c r="B10" s="3">
        <v>2</v>
      </c>
    </row>
    <row r="11" spans="1:2" x14ac:dyDescent="0.25">
      <c r="A11" s="25" t="s">
        <v>661</v>
      </c>
      <c r="B11" s="3">
        <v>2</v>
      </c>
    </row>
    <row r="12" spans="1:2" x14ac:dyDescent="0.25">
      <c r="A12" s="25" t="s">
        <v>587</v>
      </c>
      <c r="B12" s="3">
        <v>2</v>
      </c>
    </row>
    <row r="13" spans="1:2" x14ac:dyDescent="0.25">
      <c r="A13" s="25" t="s">
        <v>617</v>
      </c>
      <c r="B13" s="3">
        <v>2</v>
      </c>
    </row>
    <row r="14" spans="1:2" x14ac:dyDescent="0.25">
      <c r="A14" s="25" t="s">
        <v>667</v>
      </c>
      <c r="B14" s="3">
        <v>2</v>
      </c>
    </row>
    <row r="15" spans="1:2" x14ac:dyDescent="0.25">
      <c r="A15" s="25" t="s">
        <v>630</v>
      </c>
      <c r="B15" s="3">
        <v>2</v>
      </c>
    </row>
    <row r="16" spans="1:2" x14ac:dyDescent="0.25">
      <c r="A16" s="25" t="s">
        <v>592</v>
      </c>
      <c r="B16" s="3">
        <v>2</v>
      </c>
    </row>
    <row r="17" spans="1:2" x14ac:dyDescent="0.25">
      <c r="A17" s="25" t="s">
        <v>663</v>
      </c>
      <c r="B17" s="3">
        <v>2</v>
      </c>
    </row>
    <row r="18" spans="1:2" x14ac:dyDescent="0.25">
      <c r="A18" s="25" t="s">
        <v>671</v>
      </c>
      <c r="B18" s="3">
        <v>1</v>
      </c>
    </row>
    <row r="19" spans="1:2" x14ac:dyDescent="0.25">
      <c r="A19" s="25" t="s">
        <v>686</v>
      </c>
      <c r="B19" s="3">
        <v>2</v>
      </c>
    </row>
    <row r="20" spans="1:2" x14ac:dyDescent="0.25">
      <c r="A20" s="25" t="s">
        <v>597</v>
      </c>
      <c r="B20" s="3">
        <v>2</v>
      </c>
    </row>
    <row r="21" spans="1:2" x14ac:dyDescent="0.25">
      <c r="A21" s="25" t="s">
        <v>1283</v>
      </c>
      <c r="B21" s="3">
        <v>2</v>
      </c>
    </row>
    <row r="22" spans="1:2" x14ac:dyDescent="0.25">
      <c r="A22" s="25" t="s">
        <v>594</v>
      </c>
      <c r="B22" s="3">
        <v>2</v>
      </c>
    </row>
    <row r="23" spans="1:2" x14ac:dyDescent="0.25">
      <c r="A23" s="25" t="s">
        <v>614</v>
      </c>
      <c r="B23" s="3">
        <v>2</v>
      </c>
    </row>
    <row r="24" spans="1:2" x14ac:dyDescent="0.25">
      <c r="A24" s="25" t="s">
        <v>1284</v>
      </c>
      <c r="B24" s="3">
        <v>1</v>
      </c>
    </row>
    <row r="25" spans="1:2" x14ac:dyDescent="0.25">
      <c r="A25" s="25" t="s">
        <v>600</v>
      </c>
      <c r="B25" s="3">
        <v>2</v>
      </c>
    </row>
    <row r="26" spans="1:2" x14ac:dyDescent="0.25">
      <c r="A26" s="25" t="s">
        <v>646</v>
      </c>
      <c r="B26" s="3">
        <v>2</v>
      </c>
    </row>
    <row r="27" spans="1:2" x14ac:dyDescent="0.25">
      <c r="A27" s="25" t="s">
        <v>659</v>
      </c>
      <c r="B27" s="3">
        <v>2</v>
      </c>
    </row>
    <row r="28" spans="1:2" x14ac:dyDescent="0.25">
      <c r="A28" s="25" t="s">
        <v>628</v>
      </c>
      <c r="B28" s="3">
        <v>2</v>
      </c>
    </row>
    <row r="29" spans="1:2" x14ac:dyDescent="0.25">
      <c r="A29" s="25" t="s">
        <v>111</v>
      </c>
      <c r="B29" s="3" t="e">
        <v>#N/A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93"/>
  <sheetViews>
    <sheetView zoomScale="90" zoomScaleNormal="90" workbookViewId="0">
      <pane ySplit="1" topLeftCell="A2" activePane="bottomLeft" state="frozen"/>
      <selection activeCell="U1" sqref="U1:U1048576"/>
      <selection pane="bottomLeft" activeCell="B6" sqref="B6"/>
    </sheetView>
  </sheetViews>
  <sheetFormatPr defaultRowHeight="12" x14ac:dyDescent="0.2"/>
  <cols>
    <col min="1" max="1" width="7.7109375" style="24" customWidth="1"/>
    <col min="2" max="2" width="52" style="24" bestFit="1" customWidth="1"/>
    <col min="3" max="3" width="16.7109375" style="21" bestFit="1" customWidth="1"/>
    <col min="4" max="4" width="23.28515625" style="21" bestFit="1" customWidth="1"/>
    <col min="5" max="5" width="10.42578125" style="21" bestFit="1" customWidth="1"/>
    <col min="6" max="6" width="12.42578125" style="21" bestFit="1" customWidth="1"/>
    <col min="7" max="7" width="8.7109375" style="21" customWidth="1"/>
    <col min="8" max="8" width="8.28515625" style="21" customWidth="1"/>
    <col min="9" max="9" width="13.28515625" style="21" bestFit="1" customWidth="1"/>
    <col min="10" max="10" width="19.140625" style="21" bestFit="1" customWidth="1"/>
    <col min="11" max="11" width="19.7109375" style="21" bestFit="1" customWidth="1"/>
    <col min="12" max="13" width="19.7109375" style="21" customWidth="1"/>
    <col min="14" max="14" width="13.28515625" style="21" customWidth="1"/>
    <col min="15" max="15" width="18.7109375" style="21" bestFit="1" customWidth="1"/>
    <col min="16" max="16" width="13.28515625" style="21" customWidth="1"/>
    <col min="17" max="17" width="24.5703125" style="21" bestFit="1" customWidth="1"/>
    <col min="18" max="19" width="24.5703125" style="21" customWidth="1"/>
    <col min="20" max="20" width="17.140625" style="21" customWidth="1"/>
    <col min="21" max="21" width="17.42578125" style="21" customWidth="1"/>
    <col min="22" max="22" width="83.7109375" style="21" customWidth="1"/>
    <col min="23" max="23" width="31" style="21" bestFit="1" customWidth="1"/>
    <col min="24" max="16384" width="9.140625" style="21"/>
  </cols>
  <sheetData>
    <row r="1" spans="1:25" s="20" customFormat="1" ht="24" customHeight="1" x14ac:dyDescent="0.25">
      <c r="A1" s="76" t="s">
        <v>0</v>
      </c>
      <c r="B1" s="77" t="s">
        <v>1</v>
      </c>
      <c r="C1" s="78" t="s">
        <v>2</v>
      </c>
      <c r="D1" s="79" t="s">
        <v>3</v>
      </c>
      <c r="E1" s="79" t="s">
        <v>4</v>
      </c>
      <c r="F1" s="79" t="s">
        <v>5</v>
      </c>
      <c r="G1" s="79" t="s">
        <v>6</v>
      </c>
      <c r="H1" s="79" t="s">
        <v>7</v>
      </c>
      <c r="I1" s="79" t="s">
        <v>8</v>
      </c>
      <c r="J1" s="79" t="s">
        <v>150</v>
      </c>
      <c r="K1" s="109" t="s">
        <v>153</v>
      </c>
      <c r="L1" s="164" t="s">
        <v>330</v>
      </c>
      <c r="M1" s="164" t="s">
        <v>331</v>
      </c>
      <c r="N1" s="79" t="s">
        <v>9</v>
      </c>
      <c r="O1" s="79" t="s">
        <v>10</v>
      </c>
      <c r="P1" s="79" t="s">
        <v>11</v>
      </c>
      <c r="Q1" s="79" t="s">
        <v>12</v>
      </c>
      <c r="R1" s="79" t="s">
        <v>13</v>
      </c>
      <c r="S1" s="79" t="s">
        <v>14</v>
      </c>
      <c r="T1" s="80" t="s">
        <v>308</v>
      </c>
      <c r="U1" s="79" t="s">
        <v>71</v>
      </c>
      <c r="V1" s="79" t="s">
        <v>15</v>
      </c>
      <c r="W1" s="79" t="s">
        <v>16</v>
      </c>
      <c r="X1" s="140" t="s">
        <v>306</v>
      </c>
      <c r="Y1" s="140" t="s">
        <v>307</v>
      </c>
    </row>
    <row r="2" spans="1:25" ht="15" x14ac:dyDescent="0.25">
      <c r="A2" s="111" t="s">
        <v>19</v>
      </c>
      <c r="B2" s="111" t="s">
        <v>579</v>
      </c>
      <c r="C2" s="83" t="s">
        <v>580</v>
      </c>
      <c r="D2" s="112">
        <v>120</v>
      </c>
      <c r="E2" s="113">
        <v>0</v>
      </c>
      <c r="F2" s="114" t="s">
        <v>581</v>
      </c>
      <c r="G2" s="111" t="s">
        <v>582</v>
      </c>
      <c r="H2" s="111" t="s">
        <v>120</v>
      </c>
      <c r="I2" s="111" t="s">
        <v>120</v>
      </c>
      <c r="J2" s="111" t="s">
        <v>120</v>
      </c>
      <c r="K2" s="111" t="s">
        <v>120</v>
      </c>
      <c r="L2" s="111" t="s">
        <v>120</v>
      </c>
      <c r="M2" s="111" t="s">
        <v>120</v>
      </c>
      <c r="N2" s="111" t="s">
        <v>580</v>
      </c>
      <c r="O2" s="111" t="s">
        <v>580</v>
      </c>
      <c r="P2" s="115" t="s">
        <v>120</v>
      </c>
      <c r="Q2" s="114" t="s">
        <v>96</v>
      </c>
      <c r="R2" s="114" t="s">
        <v>96</v>
      </c>
      <c r="S2" s="114" t="s">
        <v>96</v>
      </c>
      <c r="T2" s="115">
        <v>1</v>
      </c>
      <c r="U2" s="114">
        <v>1</v>
      </c>
      <c r="V2" s="111" t="s">
        <v>583</v>
      </c>
      <c r="W2" s="111" t="s">
        <v>580</v>
      </c>
    </row>
    <row r="3" spans="1:25" ht="15" x14ac:dyDescent="0.25">
      <c r="A3" s="111" t="s">
        <v>175</v>
      </c>
      <c r="B3" s="111" t="s">
        <v>584</v>
      </c>
      <c r="C3" s="83" t="s">
        <v>580</v>
      </c>
      <c r="D3" s="112">
        <v>273</v>
      </c>
      <c r="E3" s="113">
        <v>0</v>
      </c>
      <c r="F3" s="114" t="s">
        <v>581</v>
      </c>
      <c r="G3" s="111" t="s">
        <v>582</v>
      </c>
      <c r="H3" s="111" t="s">
        <v>120</v>
      </c>
      <c r="I3" s="111" t="s">
        <v>120</v>
      </c>
      <c r="J3" s="111" t="s">
        <v>120</v>
      </c>
      <c r="K3" s="111" t="s">
        <v>120</v>
      </c>
      <c r="L3" s="111" t="s">
        <v>120</v>
      </c>
      <c r="M3" s="111" t="s">
        <v>120</v>
      </c>
      <c r="N3" s="111" t="s">
        <v>580</v>
      </c>
      <c r="O3" s="111" t="s">
        <v>580</v>
      </c>
      <c r="P3" s="115" t="s">
        <v>120</v>
      </c>
      <c r="Q3" s="114" t="s">
        <v>90</v>
      </c>
      <c r="R3" s="114" t="s">
        <v>90</v>
      </c>
      <c r="S3" s="114" t="s">
        <v>90</v>
      </c>
      <c r="T3" s="115">
        <v>1</v>
      </c>
      <c r="U3" s="114">
        <v>1</v>
      </c>
      <c r="V3" s="111" t="s">
        <v>583</v>
      </c>
      <c r="W3" s="111" t="s">
        <v>580</v>
      </c>
    </row>
    <row r="4" spans="1:25" ht="15" x14ac:dyDescent="0.25">
      <c r="A4" s="111" t="s">
        <v>20</v>
      </c>
      <c r="B4" s="111" t="s">
        <v>435</v>
      </c>
      <c r="C4" s="83" t="s">
        <v>580</v>
      </c>
      <c r="D4" s="112">
        <v>0</v>
      </c>
      <c r="E4" s="113">
        <v>0</v>
      </c>
      <c r="F4" s="114" t="s">
        <v>585</v>
      </c>
      <c r="G4" s="111" t="s">
        <v>582</v>
      </c>
      <c r="H4" s="111" t="s">
        <v>120</v>
      </c>
      <c r="I4" s="111" t="s">
        <v>120</v>
      </c>
      <c r="J4" s="111" t="s">
        <v>120</v>
      </c>
      <c r="K4" s="111" t="s">
        <v>120</v>
      </c>
      <c r="L4" s="111" t="s">
        <v>120</v>
      </c>
      <c r="M4" s="111" t="s">
        <v>120</v>
      </c>
      <c r="N4" s="111" t="s">
        <v>580</v>
      </c>
      <c r="O4" s="111" t="s">
        <v>580</v>
      </c>
      <c r="P4" s="115" t="s">
        <v>120</v>
      </c>
      <c r="Q4" s="114" t="s">
        <v>93</v>
      </c>
      <c r="R4" s="114" t="s">
        <v>90</v>
      </c>
      <c r="S4" s="114" t="s">
        <v>90</v>
      </c>
      <c r="T4" s="115">
        <v>2</v>
      </c>
      <c r="U4" s="114">
        <v>1</v>
      </c>
      <c r="V4" s="111" t="s">
        <v>586</v>
      </c>
      <c r="W4" s="111" t="s">
        <v>114</v>
      </c>
    </row>
    <row r="5" spans="1:25" ht="15" x14ac:dyDescent="0.25">
      <c r="A5" s="111" t="s">
        <v>340</v>
      </c>
      <c r="B5" s="111" t="s">
        <v>436</v>
      </c>
      <c r="C5" s="83" t="s">
        <v>580</v>
      </c>
      <c r="D5" s="112">
        <v>120</v>
      </c>
      <c r="E5" s="113">
        <v>-42</v>
      </c>
      <c r="F5" s="114" t="s">
        <v>585</v>
      </c>
      <c r="G5" s="111" t="s">
        <v>582</v>
      </c>
      <c r="H5" s="111" t="s">
        <v>120</v>
      </c>
      <c r="I5" s="111" t="s">
        <v>120</v>
      </c>
      <c r="J5" s="111" t="s">
        <v>120</v>
      </c>
      <c r="K5" s="111" t="s">
        <v>120</v>
      </c>
      <c r="L5" s="111" t="s">
        <v>120</v>
      </c>
      <c r="M5" s="111" t="s">
        <v>120</v>
      </c>
      <c r="N5" s="111" t="s">
        <v>587</v>
      </c>
      <c r="O5" s="111">
        <v>2</v>
      </c>
      <c r="P5" s="115" t="s">
        <v>120</v>
      </c>
      <c r="Q5" s="114" t="s">
        <v>93</v>
      </c>
      <c r="R5" s="114" t="s">
        <v>93</v>
      </c>
      <c r="S5" s="114" t="s">
        <v>93</v>
      </c>
      <c r="T5" s="115">
        <v>2</v>
      </c>
      <c r="U5" s="114">
        <v>2</v>
      </c>
      <c r="V5" s="111" t="s">
        <v>583</v>
      </c>
      <c r="W5" s="111" t="s">
        <v>588</v>
      </c>
    </row>
    <row r="6" spans="1:25" ht="15" x14ac:dyDescent="0.25">
      <c r="A6" s="111" t="s">
        <v>341</v>
      </c>
      <c r="B6" s="111" t="s">
        <v>437</v>
      </c>
      <c r="C6" s="83" t="s">
        <v>580</v>
      </c>
      <c r="D6" s="112">
        <v>181</v>
      </c>
      <c r="E6" s="113">
        <v>0</v>
      </c>
      <c r="F6" s="114" t="s">
        <v>585</v>
      </c>
      <c r="G6" s="111" t="s">
        <v>582</v>
      </c>
      <c r="H6" s="111" t="s">
        <v>120</v>
      </c>
      <c r="I6" s="111" t="s">
        <v>120</v>
      </c>
      <c r="J6" s="111" t="s">
        <v>120</v>
      </c>
      <c r="K6" s="111" t="s">
        <v>120</v>
      </c>
      <c r="L6" s="111" t="s">
        <v>120</v>
      </c>
      <c r="M6" s="111" t="s">
        <v>120</v>
      </c>
      <c r="N6" s="111" t="s">
        <v>589</v>
      </c>
      <c r="O6" s="111">
        <v>1</v>
      </c>
      <c r="P6" s="115" t="s">
        <v>120</v>
      </c>
      <c r="Q6" s="114" t="s">
        <v>93</v>
      </c>
      <c r="R6" s="114" t="s">
        <v>90</v>
      </c>
      <c r="S6" s="114" t="s">
        <v>90</v>
      </c>
      <c r="T6" s="115">
        <v>2</v>
      </c>
      <c r="U6" s="114">
        <v>1</v>
      </c>
      <c r="V6" s="111" t="s">
        <v>586</v>
      </c>
      <c r="W6" s="111" t="s">
        <v>114</v>
      </c>
    </row>
    <row r="7" spans="1:25" ht="15" x14ac:dyDescent="0.25">
      <c r="A7" s="111" t="s">
        <v>176</v>
      </c>
      <c r="B7" s="111" t="s">
        <v>590</v>
      </c>
      <c r="C7" s="83" t="s">
        <v>580</v>
      </c>
      <c r="D7" s="112">
        <v>0</v>
      </c>
      <c r="E7" s="113">
        <v>0</v>
      </c>
      <c r="F7" s="114" t="s">
        <v>581</v>
      </c>
      <c r="G7" s="111" t="s">
        <v>582</v>
      </c>
      <c r="H7" s="111" t="s">
        <v>120</v>
      </c>
      <c r="I7" s="111" t="s">
        <v>120</v>
      </c>
      <c r="J7" s="111" t="s">
        <v>120</v>
      </c>
      <c r="K7" s="111" t="s">
        <v>120</v>
      </c>
      <c r="L7" s="111" t="s">
        <v>120</v>
      </c>
      <c r="M7" s="111" t="s">
        <v>120</v>
      </c>
      <c r="N7" s="111" t="s">
        <v>580</v>
      </c>
      <c r="O7" s="111" t="s">
        <v>580</v>
      </c>
      <c r="P7" s="115" t="s">
        <v>120</v>
      </c>
      <c r="Q7" s="114" t="s">
        <v>93</v>
      </c>
      <c r="R7" s="114">
        <v>5</v>
      </c>
      <c r="S7" s="114">
        <v>5</v>
      </c>
      <c r="T7" s="115">
        <v>1</v>
      </c>
      <c r="U7" s="114">
        <v>1</v>
      </c>
      <c r="V7" s="111" t="s">
        <v>583</v>
      </c>
      <c r="W7" s="111" t="s">
        <v>580</v>
      </c>
    </row>
    <row r="8" spans="1:25" ht="15" x14ac:dyDescent="0.25">
      <c r="A8" s="111" t="s">
        <v>178</v>
      </c>
      <c r="B8" s="111" t="s">
        <v>591</v>
      </c>
      <c r="C8" s="83" t="s">
        <v>580</v>
      </c>
      <c r="D8" s="112">
        <v>0</v>
      </c>
      <c r="E8" s="113">
        <v>0</v>
      </c>
      <c r="F8" s="114" t="s">
        <v>585</v>
      </c>
      <c r="G8" s="111" t="s">
        <v>582</v>
      </c>
      <c r="H8" s="111" t="s">
        <v>120</v>
      </c>
      <c r="I8" s="111" t="s">
        <v>120</v>
      </c>
      <c r="J8" s="111" t="s">
        <v>120</v>
      </c>
      <c r="K8" s="111" t="s">
        <v>120</v>
      </c>
      <c r="L8" s="111" t="s">
        <v>120</v>
      </c>
      <c r="M8" s="111" t="s">
        <v>120</v>
      </c>
      <c r="N8" s="111" t="s">
        <v>592</v>
      </c>
      <c r="O8" s="111">
        <v>1</v>
      </c>
      <c r="P8" s="115" t="s">
        <v>120</v>
      </c>
      <c r="Q8" s="114" t="s">
        <v>94</v>
      </c>
      <c r="R8" s="114" t="s">
        <v>93</v>
      </c>
      <c r="S8" s="114" t="s">
        <v>93</v>
      </c>
      <c r="T8" s="115">
        <v>2</v>
      </c>
      <c r="U8" s="114">
        <v>1</v>
      </c>
      <c r="V8" s="111" t="s">
        <v>586</v>
      </c>
      <c r="W8" s="111" t="s">
        <v>114</v>
      </c>
    </row>
    <row r="9" spans="1:25" ht="15" x14ac:dyDescent="0.25">
      <c r="A9" s="111" t="s">
        <v>23</v>
      </c>
      <c r="B9" s="111" t="s">
        <v>593</v>
      </c>
      <c r="C9" s="83" t="s">
        <v>580</v>
      </c>
      <c r="D9" s="112">
        <v>0</v>
      </c>
      <c r="E9" s="113">
        <v>0</v>
      </c>
      <c r="F9" s="114" t="s">
        <v>585</v>
      </c>
      <c r="G9" s="111" t="s">
        <v>582</v>
      </c>
      <c r="H9" s="111" t="s">
        <v>120</v>
      </c>
      <c r="I9" s="111" t="s">
        <v>120</v>
      </c>
      <c r="J9" s="111" t="s">
        <v>120</v>
      </c>
      <c r="K9" s="111" t="s">
        <v>120</v>
      </c>
      <c r="L9" s="111" t="s">
        <v>120</v>
      </c>
      <c r="M9" s="111" t="s">
        <v>120</v>
      </c>
      <c r="N9" s="111" t="s">
        <v>580</v>
      </c>
      <c r="O9" s="111" t="s">
        <v>580</v>
      </c>
      <c r="P9" s="115" t="s">
        <v>120</v>
      </c>
      <c r="Q9" s="114" t="s">
        <v>90</v>
      </c>
      <c r="R9" s="114">
        <v>4</v>
      </c>
      <c r="S9" s="114">
        <v>4</v>
      </c>
      <c r="T9" s="115">
        <v>2</v>
      </c>
      <c r="U9" s="114">
        <v>2</v>
      </c>
      <c r="V9" s="111" t="s">
        <v>583</v>
      </c>
      <c r="W9" s="111" t="s">
        <v>114</v>
      </c>
    </row>
    <row r="10" spans="1:25" ht="15" x14ac:dyDescent="0.25">
      <c r="A10" s="111" t="s">
        <v>179</v>
      </c>
      <c r="B10" s="111" t="s">
        <v>439</v>
      </c>
      <c r="C10" s="83" t="s">
        <v>580</v>
      </c>
      <c r="D10" s="112">
        <v>303</v>
      </c>
      <c r="E10" s="113">
        <v>-1</v>
      </c>
      <c r="F10" s="114" t="s">
        <v>585</v>
      </c>
      <c r="G10" s="111" t="s">
        <v>582</v>
      </c>
      <c r="H10" s="111" t="s">
        <v>120</v>
      </c>
      <c r="I10" s="111" t="s">
        <v>120</v>
      </c>
      <c r="J10" s="111" t="s">
        <v>120</v>
      </c>
      <c r="K10" s="111" t="s">
        <v>120</v>
      </c>
      <c r="L10" s="111" t="s">
        <v>120</v>
      </c>
      <c r="M10" s="111" t="s">
        <v>120</v>
      </c>
      <c r="N10" s="111" t="s">
        <v>594</v>
      </c>
      <c r="O10" s="111">
        <v>2</v>
      </c>
      <c r="P10" s="115" t="s">
        <v>120</v>
      </c>
      <c r="Q10" s="114">
        <v>4</v>
      </c>
      <c r="R10" s="114" t="s">
        <v>90</v>
      </c>
      <c r="S10" s="114" t="s">
        <v>90</v>
      </c>
      <c r="T10" s="115">
        <v>2</v>
      </c>
      <c r="U10" s="114">
        <v>1</v>
      </c>
      <c r="V10" s="111" t="s">
        <v>586</v>
      </c>
      <c r="W10" s="111" t="s">
        <v>114</v>
      </c>
    </row>
    <row r="11" spans="1:25" ht="15" x14ac:dyDescent="0.25">
      <c r="A11" s="111" t="s">
        <v>181</v>
      </c>
      <c r="B11" s="111" t="s">
        <v>595</v>
      </c>
      <c r="C11" s="83">
        <v>41333</v>
      </c>
      <c r="D11" s="112">
        <v>-4154</v>
      </c>
      <c r="E11" s="113">
        <v>-4394</v>
      </c>
      <c r="F11" s="114" t="s">
        <v>585</v>
      </c>
      <c r="G11" s="111" t="s">
        <v>582</v>
      </c>
      <c r="H11" s="111" t="s">
        <v>120</v>
      </c>
      <c r="I11" s="111" t="s">
        <v>120</v>
      </c>
      <c r="J11" s="111" t="s">
        <v>120</v>
      </c>
      <c r="K11" s="111" t="s">
        <v>120</v>
      </c>
      <c r="L11" s="111" t="s">
        <v>120</v>
      </c>
      <c r="M11" s="111" t="s">
        <v>120</v>
      </c>
      <c r="N11" s="111" t="s">
        <v>580</v>
      </c>
      <c r="O11" s="111" t="s">
        <v>580</v>
      </c>
      <c r="P11" s="115" t="s">
        <v>120</v>
      </c>
      <c r="Q11" s="114">
        <v>10</v>
      </c>
      <c r="R11" s="114">
        <v>10</v>
      </c>
      <c r="S11" s="114">
        <v>10</v>
      </c>
      <c r="T11" s="115">
        <v>3</v>
      </c>
      <c r="U11" s="114">
        <v>3</v>
      </c>
      <c r="V11" s="111" t="s">
        <v>583</v>
      </c>
      <c r="W11" s="111" t="s">
        <v>112</v>
      </c>
    </row>
    <row r="12" spans="1:25" ht="15" x14ac:dyDescent="0.25">
      <c r="A12" s="111" t="s">
        <v>183</v>
      </c>
      <c r="B12" s="111" t="s">
        <v>596</v>
      </c>
      <c r="C12" s="83" t="s">
        <v>580</v>
      </c>
      <c r="D12" s="112">
        <v>0</v>
      </c>
      <c r="E12" s="113">
        <v>0</v>
      </c>
      <c r="F12" s="114" t="s">
        <v>585</v>
      </c>
      <c r="G12" s="111" t="s">
        <v>582</v>
      </c>
      <c r="H12" s="111" t="s">
        <v>120</v>
      </c>
      <c r="I12" s="111" t="s">
        <v>120</v>
      </c>
      <c r="J12" s="111" t="s">
        <v>120</v>
      </c>
      <c r="K12" s="111" t="s">
        <v>120</v>
      </c>
      <c r="L12" s="111" t="s">
        <v>120</v>
      </c>
      <c r="M12" s="111" t="s">
        <v>120</v>
      </c>
      <c r="N12" s="111" t="s">
        <v>597</v>
      </c>
      <c r="O12" s="111">
        <v>2</v>
      </c>
      <c r="P12" s="115" t="s">
        <v>120</v>
      </c>
      <c r="Q12" s="114">
        <v>4</v>
      </c>
      <c r="R12" s="114" t="s">
        <v>92</v>
      </c>
      <c r="S12" s="114" t="s">
        <v>92</v>
      </c>
      <c r="T12" s="115">
        <v>2</v>
      </c>
      <c r="U12" s="114">
        <v>2</v>
      </c>
      <c r="V12" s="111" t="s">
        <v>583</v>
      </c>
      <c r="W12" s="111" t="s">
        <v>114</v>
      </c>
    </row>
    <row r="13" spans="1:25" ht="15" x14ac:dyDescent="0.25">
      <c r="A13" s="111" t="s">
        <v>186</v>
      </c>
      <c r="B13" s="111" t="s">
        <v>598</v>
      </c>
      <c r="C13" s="83">
        <v>41377</v>
      </c>
      <c r="D13" s="112">
        <v>-3537</v>
      </c>
      <c r="E13" s="113">
        <v>-4340</v>
      </c>
      <c r="F13" s="114" t="s">
        <v>585</v>
      </c>
      <c r="G13" s="111" t="s">
        <v>582</v>
      </c>
      <c r="H13" s="111" t="s">
        <v>120</v>
      </c>
      <c r="I13" s="111" t="s">
        <v>120</v>
      </c>
      <c r="J13" s="111" t="s">
        <v>120</v>
      </c>
      <c r="K13" s="111" t="s">
        <v>120</v>
      </c>
      <c r="L13" s="111" t="s">
        <v>120</v>
      </c>
      <c r="M13" s="111" t="s">
        <v>120</v>
      </c>
      <c r="N13" s="111" t="s">
        <v>580</v>
      </c>
      <c r="O13" s="111" t="s">
        <v>580</v>
      </c>
      <c r="P13" s="115" t="s">
        <v>120</v>
      </c>
      <c r="Q13" s="114">
        <v>10</v>
      </c>
      <c r="R13" s="114">
        <v>10</v>
      </c>
      <c r="S13" s="114">
        <v>10</v>
      </c>
      <c r="T13" s="115">
        <v>3</v>
      </c>
      <c r="U13" s="114">
        <v>3</v>
      </c>
      <c r="V13" s="111" t="s">
        <v>583</v>
      </c>
      <c r="W13" s="111" t="s">
        <v>112</v>
      </c>
    </row>
    <row r="14" spans="1:25" ht="15" x14ac:dyDescent="0.25">
      <c r="A14" s="111" t="s">
        <v>342</v>
      </c>
      <c r="B14" s="111" t="s">
        <v>443</v>
      </c>
      <c r="C14" s="83" t="s">
        <v>580</v>
      </c>
      <c r="D14" s="112">
        <v>59</v>
      </c>
      <c r="E14" s="113">
        <v>0</v>
      </c>
      <c r="F14" s="114" t="s">
        <v>585</v>
      </c>
      <c r="G14" s="111" t="s">
        <v>582</v>
      </c>
      <c r="H14" s="111" t="s">
        <v>120</v>
      </c>
      <c r="I14" s="111" t="s">
        <v>120</v>
      </c>
      <c r="J14" s="111" t="s">
        <v>120</v>
      </c>
      <c r="K14" s="111" t="s">
        <v>120</v>
      </c>
      <c r="L14" s="111" t="s">
        <v>120</v>
      </c>
      <c r="M14" s="111" t="s">
        <v>120</v>
      </c>
      <c r="N14" s="111" t="s">
        <v>580</v>
      </c>
      <c r="O14" s="111" t="s">
        <v>580</v>
      </c>
      <c r="P14" s="115" t="s">
        <v>120</v>
      </c>
      <c r="Q14" s="114" t="s">
        <v>87</v>
      </c>
      <c r="R14" s="114">
        <v>3</v>
      </c>
      <c r="S14" s="114">
        <v>3</v>
      </c>
      <c r="T14" s="115">
        <v>2</v>
      </c>
      <c r="U14" s="114">
        <v>1</v>
      </c>
      <c r="V14" s="111" t="s">
        <v>586</v>
      </c>
      <c r="W14" s="111" t="s">
        <v>114</v>
      </c>
    </row>
    <row r="15" spans="1:25" ht="15" x14ac:dyDescent="0.25">
      <c r="A15" s="111" t="s">
        <v>154</v>
      </c>
      <c r="B15" s="111" t="s">
        <v>155</v>
      </c>
      <c r="C15" s="83" t="s">
        <v>580</v>
      </c>
      <c r="D15" s="112">
        <v>242</v>
      </c>
      <c r="E15" s="113">
        <v>0</v>
      </c>
      <c r="F15" s="114" t="s">
        <v>585</v>
      </c>
      <c r="G15" s="111" t="s">
        <v>582</v>
      </c>
      <c r="H15" s="111" t="s">
        <v>120</v>
      </c>
      <c r="I15" s="111" t="s">
        <v>120</v>
      </c>
      <c r="J15" s="111" t="s">
        <v>120</v>
      </c>
      <c r="K15" s="111" t="s">
        <v>120</v>
      </c>
      <c r="L15" s="111" t="s">
        <v>120</v>
      </c>
      <c r="M15" s="111" t="s">
        <v>120</v>
      </c>
      <c r="N15" s="111" t="s">
        <v>599</v>
      </c>
      <c r="O15" s="111">
        <v>1</v>
      </c>
      <c r="P15" s="115" t="s">
        <v>120</v>
      </c>
      <c r="Q15" s="114" t="s">
        <v>96</v>
      </c>
      <c r="R15" s="114" t="s">
        <v>96</v>
      </c>
      <c r="S15" s="114" t="s">
        <v>96</v>
      </c>
      <c r="T15" s="115">
        <v>2</v>
      </c>
      <c r="U15" s="114">
        <v>1</v>
      </c>
      <c r="V15" s="111" t="s">
        <v>586</v>
      </c>
      <c r="W15" s="111" t="s">
        <v>114</v>
      </c>
    </row>
    <row r="16" spans="1:25" ht="15" x14ac:dyDescent="0.25">
      <c r="A16" s="111" t="s">
        <v>343</v>
      </c>
      <c r="B16" s="111" t="s">
        <v>444</v>
      </c>
      <c r="C16" s="83" t="s">
        <v>580</v>
      </c>
      <c r="D16" s="112">
        <v>0</v>
      </c>
      <c r="E16" s="113">
        <v>0</v>
      </c>
      <c r="F16" s="114" t="s">
        <v>585</v>
      </c>
      <c r="G16" s="111" t="s">
        <v>582</v>
      </c>
      <c r="H16" s="111" t="s">
        <v>120</v>
      </c>
      <c r="I16" s="111" t="s">
        <v>120</v>
      </c>
      <c r="J16" s="111" t="s">
        <v>120</v>
      </c>
      <c r="K16" s="111" t="s">
        <v>120</v>
      </c>
      <c r="L16" s="111" t="s">
        <v>120</v>
      </c>
      <c r="M16" s="111" t="s">
        <v>120</v>
      </c>
      <c r="N16" s="111" t="s">
        <v>600</v>
      </c>
      <c r="O16" s="111">
        <v>2</v>
      </c>
      <c r="P16" s="115" t="s">
        <v>120</v>
      </c>
      <c r="Q16" s="114">
        <v>5</v>
      </c>
      <c r="R16" s="114" t="s">
        <v>92</v>
      </c>
      <c r="S16" s="114" t="s">
        <v>92</v>
      </c>
      <c r="T16" s="115">
        <v>2</v>
      </c>
      <c r="U16" s="114">
        <v>1</v>
      </c>
      <c r="V16" s="111" t="s">
        <v>586</v>
      </c>
      <c r="W16" s="111" t="s">
        <v>114</v>
      </c>
    </row>
    <row r="17" spans="1:16377" ht="15" x14ac:dyDescent="0.25">
      <c r="A17" s="111" t="s">
        <v>190</v>
      </c>
      <c r="B17" s="111" t="s">
        <v>601</v>
      </c>
      <c r="C17" s="83">
        <v>41274</v>
      </c>
      <c r="D17" s="112">
        <v>-4479</v>
      </c>
      <c r="E17" s="113">
        <v>-4550</v>
      </c>
      <c r="F17" s="114" t="s">
        <v>585</v>
      </c>
      <c r="G17" s="111" t="s">
        <v>582</v>
      </c>
      <c r="H17" s="111" t="s">
        <v>120</v>
      </c>
      <c r="I17" s="111" t="s">
        <v>120</v>
      </c>
      <c r="J17" s="111" t="s">
        <v>120</v>
      </c>
      <c r="K17" s="111" t="s">
        <v>120</v>
      </c>
      <c r="L17" s="111" t="s">
        <v>120</v>
      </c>
      <c r="M17" s="111" t="s">
        <v>120</v>
      </c>
      <c r="N17" s="111" t="s">
        <v>580</v>
      </c>
      <c r="O17" s="111" t="s">
        <v>580</v>
      </c>
      <c r="P17" s="115" t="s">
        <v>120</v>
      </c>
      <c r="Q17" s="114">
        <v>10</v>
      </c>
      <c r="R17" s="114">
        <v>10</v>
      </c>
      <c r="S17" s="114">
        <v>10</v>
      </c>
      <c r="T17" s="115">
        <v>3</v>
      </c>
      <c r="U17" s="114">
        <v>3</v>
      </c>
      <c r="V17" s="111" t="s">
        <v>583</v>
      </c>
      <c r="W17" s="111" t="s">
        <v>112</v>
      </c>
    </row>
    <row r="18" spans="1:16377" ht="15" x14ac:dyDescent="0.25">
      <c r="A18" s="111" t="s">
        <v>191</v>
      </c>
      <c r="B18" s="111" t="s">
        <v>602</v>
      </c>
      <c r="C18" s="83">
        <v>40967</v>
      </c>
      <c r="D18" s="112">
        <v>-4323</v>
      </c>
      <c r="E18" s="113">
        <v>-5011</v>
      </c>
      <c r="F18" s="114" t="s">
        <v>585</v>
      </c>
      <c r="G18" s="111" t="s">
        <v>582</v>
      </c>
      <c r="H18" s="111" t="s">
        <v>120</v>
      </c>
      <c r="I18" s="111" t="s">
        <v>120</v>
      </c>
      <c r="J18" s="111" t="s">
        <v>120</v>
      </c>
      <c r="K18" s="111" t="s">
        <v>120</v>
      </c>
      <c r="L18" s="111" t="s">
        <v>120</v>
      </c>
      <c r="M18" s="111" t="s">
        <v>120</v>
      </c>
      <c r="N18" s="111" t="s">
        <v>580</v>
      </c>
      <c r="O18" s="111" t="s">
        <v>580</v>
      </c>
      <c r="P18" s="115" t="s">
        <v>120</v>
      </c>
      <c r="Q18" s="114">
        <v>10</v>
      </c>
      <c r="R18" s="114">
        <v>10</v>
      </c>
      <c r="S18" s="114">
        <v>10</v>
      </c>
      <c r="T18" s="115">
        <v>3</v>
      </c>
      <c r="U18" s="114">
        <v>3</v>
      </c>
      <c r="V18" s="111" t="s">
        <v>583</v>
      </c>
      <c r="W18" s="111" t="s">
        <v>112</v>
      </c>
    </row>
    <row r="19" spans="1:16377" ht="15" x14ac:dyDescent="0.25">
      <c r="A19" s="111" t="s">
        <v>192</v>
      </c>
      <c r="B19" s="111" t="s">
        <v>603</v>
      </c>
      <c r="C19" s="83" t="s">
        <v>580</v>
      </c>
      <c r="D19" s="112">
        <v>0</v>
      </c>
      <c r="E19" s="113">
        <v>0</v>
      </c>
      <c r="F19" s="114" t="s">
        <v>585</v>
      </c>
      <c r="G19" s="111" t="s">
        <v>582</v>
      </c>
      <c r="H19" s="111" t="s">
        <v>120</v>
      </c>
      <c r="I19" s="111" t="s">
        <v>120</v>
      </c>
      <c r="J19" s="111" t="s">
        <v>120</v>
      </c>
      <c r="K19" s="111" t="s">
        <v>120</v>
      </c>
      <c r="L19" s="111" t="s">
        <v>120</v>
      </c>
      <c r="M19" s="111" t="s">
        <v>120</v>
      </c>
      <c r="N19" s="111" t="s">
        <v>580</v>
      </c>
      <c r="O19" s="111" t="s">
        <v>580</v>
      </c>
      <c r="P19" s="115" t="s">
        <v>120</v>
      </c>
      <c r="Q19" s="114" t="s">
        <v>90</v>
      </c>
      <c r="R19" s="114">
        <v>4</v>
      </c>
      <c r="S19" s="114">
        <v>4</v>
      </c>
      <c r="T19" s="115">
        <v>2</v>
      </c>
      <c r="U19" s="114">
        <v>1</v>
      </c>
      <c r="V19" s="111" t="s">
        <v>586</v>
      </c>
      <c r="W19" s="111" t="s">
        <v>114</v>
      </c>
    </row>
    <row r="20" spans="1:16377" ht="15" x14ac:dyDescent="0.25">
      <c r="A20" s="111" t="s">
        <v>344</v>
      </c>
      <c r="B20" s="111" t="s">
        <v>604</v>
      </c>
      <c r="C20" s="83" t="s">
        <v>580</v>
      </c>
      <c r="D20" s="112">
        <v>29</v>
      </c>
      <c r="E20" s="113">
        <v>0</v>
      </c>
      <c r="F20" s="114" t="s">
        <v>585</v>
      </c>
      <c r="G20" s="111" t="s">
        <v>582</v>
      </c>
      <c r="H20" s="111" t="s">
        <v>120</v>
      </c>
      <c r="I20" s="111" t="s">
        <v>120</v>
      </c>
      <c r="J20" s="111" t="s">
        <v>120</v>
      </c>
      <c r="K20" s="111" t="s">
        <v>120</v>
      </c>
      <c r="L20" s="111" t="s">
        <v>120</v>
      </c>
      <c r="M20" s="111" t="s">
        <v>120</v>
      </c>
      <c r="N20" s="111" t="s">
        <v>580</v>
      </c>
      <c r="O20" s="111" t="s">
        <v>580</v>
      </c>
      <c r="P20" s="115" t="s">
        <v>120</v>
      </c>
      <c r="Q20" s="114" t="s">
        <v>90</v>
      </c>
      <c r="R20" s="114" t="s">
        <v>92</v>
      </c>
      <c r="S20" s="114" t="s">
        <v>92</v>
      </c>
      <c r="T20" s="115">
        <v>2</v>
      </c>
      <c r="U20" s="114">
        <v>1</v>
      </c>
      <c r="V20" s="111" t="s">
        <v>586</v>
      </c>
      <c r="W20" s="111" t="s">
        <v>114</v>
      </c>
    </row>
    <row r="21" spans="1:16377" ht="15" x14ac:dyDescent="0.25">
      <c r="A21" s="111" t="s">
        <v>26</v>
      </c>
      <c r="B21" s="111" t="s">
        <v>605</v>
      </c>
      <c r="C21" s="83">
        <v>43859</v>
      </c>
      <c r="D21" s="112">
        <v>-1919</v>
      </c>
      <c r="E21" s="113">
        <v>0</v>
      </c>
      <c r="F21" s="114" t="s">
        <v>585</v>
      </c>
      <c r="G21" s="111" t="s">
        <v>582</v>
      </c>
      <c r="H21" s="111" t="s">
        <v>120</v>
      </c>
      <c r="I21" s="111" t="s">
        <v>120</v>
      </c>
      <c r="J21" s="111" t="s">
        <v>120</v>
      </c>
      <c r="K21" s="111" t="s">
        <v>120</v>
      </c>
      <c r="L21" s="111" t="s">
        <v>120</v>
      </c>
      <c r="M21" s="111" t="s">
        <v>120</v>
      </c>
      <c r="N21" s="111" t="s">
        <v>580</v>
      </c>
      <c r="O21" s="111" t="s">
        <v>580</v>
      </c>
      <c r="P21" s="115" t="s">
        <v>120</v>
      </c>
      <c r="Q21" s="114">
        <v>7</v>
      </c>
      <c r="R21" s="114" t="s">
        <v>97</v>
      </c>
      <c r="S21" s="114" t="s">
        <v>97</v>
      </c>
      <c r="T21" s="115">
        <v>3</v>
      </c>
      <c r="U21" s="114">
        <v>3</v>
      </c>
      <c r="V21" s="111" t="s">
        <v>583</v>
      </c>
      <c r="W21" s="111" t="s">
        <v>117</v>
      </c>
    </row>
    <row r="22" spans="1:16377" ht="15" x14ac:dyDescent="0.25">
      <c r="A22" s="111" t="s">
        <v>27</v>
      </c>
      <c r="B22" s="111" t="s">
        <v>450</v>
      </c>
      <c r="C22" s="83" t="s">
        <v>580</v>
      </c>
      <c r="D22" s="112">
        <v>0</v>
      </c>
      <c r="E22" s="113">
        <v>0</v>
      </c>
      <c r="F22" s="114" t="s">
        <v>585</v>
      </c>
      <c r="G22" s="111" t="s">
        <v>573</v>
      </c>
      <c r="H22" s="111" t="s">
        <v>120</v>
      </c>
      <c r="I22" s="111" t="s">
        <v>573</v>
      </c>
      <c r="J22" s="111" t="s">
        <v>120</v>
      </c>
      <c r="K22" s="111" t="s">
        <v>120</v>
      </c>
      <c r="L22" s="111" t="s">
        <v>120</v>
      </c>
      <c r="M22" s="111" t="s">
        <v>120</v>
      </c>
      <c r="N22" s="111" t="s">
        <v>580</v>
      </c>
      <c r="O22" s="111" t="s">
        <v>580</v>
      </c>
      <c r="P22" s="115" t="s">
        <v>120</v>
      </c>
      <c r="Q22" s="114">
        <v>7</v>
      </c>
      <c r="R22" s="114" t="s">
        <v>93</v>
      </c>
      <c r="S22" s="114" t="s">
        <v>93</v>
      </c>
      <c r="T22" s="115">
        <v>2</v>
      </c>
      <c r="U22" s="114">
        <v>2</v>
      </c>
      <c r="V22" s="111" t="s">
        <v>583</v>
      </c>
      <c r="W22" s="111" t="s">
        <v>606</v>
      </c>
    </row>
    <row r="23" spans="1:16377" s="22" customFormat="1" ht="15" x14ac:dyDescent="0.25">
      <c r="A23" s="111" t="s">
        <v>345</v>
      </c>
      <c r="B23" s="111" t="s">
        <v>607</v>
      </c>
      <c r="C23" s="83" t="s">
        <v>580</v>
      </c>
      <c r="D23" s="112">
        <v>59</v>
      </c>
      <c r="E23" s="113">
        <v>-10</v>
      </c>
      <c r="F23" s="114" t="s">
        <v>585</v>
      </c>
      <c r="G23" s="111" t="s">
        <v>582</v>
      </c>
      <c r="H23" s="111" t="s">
        <v>120</v>
      </c>
      <c r="I23" s="111" t="s">
        <v>120</v>
      </c>
      <c r="J23" s="111" t="s">
        <v>120</v>
      </c>
      <c r="K23" s="111" t="s">
        <v>120</v>
      </c>
      <c r="L23" s="111" t="s">
        <v>120</v>
      </c>
      <c r="M23" s="111" t="s">
        <v>120</v>
      </c>
      <c r="N23" s="111" t="s">
        <v>580</v>
      </c>
      <c r="O23" s="111" t="s">
        <v>580</v>
      </c>
      <c r="P23" s="115" t="s">
        <v>120</v>
      </c>
      <c r="Q23" s="114" t="s">
        <v>89</v>
      </c>
      <c r="R23" s="114" t="s">
        <v>90</v>
      </c>
      <c r="S23" s="114" t="s">
        <v>90</v>
      </c>
      <c r="T23" s="115">
        <v>2</v>
      </c>
      <c r="U23" s="114">
        <v>1</v>
      </c>
      <c r="V23" s="111" t="s">
        <v>586</v>
      </c>
      <c r="W23" s="111" t="s">
        <v>114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</row>
    <row r="24" spans="1:16377" ht="15" x14ac:dyDescent="0.25">
      <c r="A24" s="111" t="s">
        <v>199</v>
      </c>
      <c r="B24" s="111" t="s">
        <v>452</v>
      </c>
      <c r="C24" s="83" t="s">
        <v>580</v>
      </c>
      <c r="D24" s="112">
        <v>0</v>
      </c>
      <c r="E24" s="113">
        <v>0</v>
      </c>
      <c r="F24" s="114" t="s">
        <v>585</v>
      </c>
      <c r="G24" s="111" t="s">
        <v>582</v>
      </c>
      <c r="H24" s="111" t="s">
        <v>120</v>
      </c>
      <c r="I24" s="111" t="s">
        <v>120</v>
      </c>
      <c r="J24" s="111" t="s">
        <v>120</v>
      </c>
      <c r="K24" s="111" t="s">
        <v>120</v>
      </c>
      <c r="L24" s="111" t="s">
        <v>120</v>
      </c>
      <c r="M24" s="111" t="s">
        <v>120</v>
      </c>
      <c r="N24" s="111" t="s">
        <v>580</v>
      </c>
      <c r="O24" s="111" t="s">
        <v>580</v>
      </c>
      <c r="P24" s="115" t="s">
        <v>120</v>
      </c>
      <c r="Q24" s="114">
        <v>4</v>
      </c>
      <c r="R24" s="114">
        <v>4</v>
      </c>
      <c r="S24" s="114">
        <v>4</v>
      </c>
      <c r="T24" s="115">
        <v>2</v>
      </c>
      <c r="U24" s="114">
        <v>1</v>
      </c>
      <c r="V24" s="111" t="s">
        <v>586</v>
      </c>
      <c r="W24" s="111" t="s">
        <v>114</v>
      </c>
    </row>
    <row r="25" spans="1:16377" ht="15" x14ac:dyDescent="0.25">
      <c r="A25" s="111" t="s">
        <v>28</v>
      </c>
      <c r="B25" s="111" t="s">
        <v>608</v>
      </c>
      <c r="C25" s="83" t="s">
        <v>580</v>
      </c>
      <c r="D25" s="112">
        <v>120</v>
      </c>
      <c r="E25" s="113">
        <v>0</v>
      </c>
      <c r="F25" s="114" t="s">
        <v>581</v>
      </c>
      <c r="G25" s="111" t="s">
        <v>582</v>
      </c>
      <c r="H25" s="111" t="s">
        <v>120</v>
      </c>
      <c r="I25" s="111" t="s">
        <v>120</v>
      </c>
      <c r="J25" s="111" t="s">
        <v>120</v>
      </c>
      <c r="K25" s="111" t="s">
        <v>120</v>
      </c>
      <c r="L25" s="111" t="s">
        <v>120</v>
      </c>
      <c r="M25" s="111" t="s">
        <v>120</v>
      </c>
      <c r="N25" s="111" t="s">
        <v>580</v>
      </c>
      <c r="O25" s="111" t="s">
        <v>580</v>
      </c>
      <c r="P25" s="115" t="s">
        <v>120</v>
      </c>
      <c r="Q25" s="114" t="s">
        <v>96</v>
      </c>
      <c r="R25" s="114" t="s">
        <v>96</v>
      </c>
      <c r="S25" s="114" t="s">
        <v>96</v>
      </c>
      <c r="T25" s="115">
        <v>1</v>
      </c>
      <c r="U25" s="114">
        <v>1</v>
      </c>
      <c r="V25" s="111" t="s">
        <v>583</v>
      </c>
      <c r="W25" s="111" t="s">
        <v>580</v>
      </c>
    </row>
    <row r="26" spans="1:16377" ht="15" x14ac:dyDescent="0.25">
      <c r="A26" s="111" t="s">
        <v>346</v>
      </c>
      <c r="B26" s="111" t="s">
        <v>453</v>
      </c>
      <c r="C26" s="83" t="s">
        <v>580</v>
      </c>
      <c r="D26" s="112">
        <v>0</v>
      </c>
      <c r="E26" s="113">
        <v>0</v>
      </c>
      <c r="F26" s="114" t="s">
        <v>585</v>
      </c>
      <c r="G26" s="111" t="s">
        <v>582</v>
      </c>
      <c r="H26" s="111" t="s">
        <v>120</v>
      </c>
      <c r="I26" s="111" t="s">
        <v>120</v>
      </c>
      <c r="J26" s="111" t="s">
        <v>120</v>
      </c>
      <c r="K26" s="111" t="s">
        <v>120</v>
      </c>
      <c r="L26" s="111" t="s">
        <v>120</v>
      </c>
      <c r="M26" s="111" t="s">
        <v>120</v>
      </c>
      <c r="N26" s="111" t="s">
        <v>597</v>
      </c>
      <c r="O26" s="111">
        <v>2</v>
      </c>
      <c r="P26" s="115" t="s">
        <v>120</v>
      </c>
      <c r="Q26" s="114" t="s">
        <v>93</v>
      </c>
      <c r="R26" s="114" t="s">
        <v>92</v>
      </c>
      <c r="S26" s="114" t="s">
        <v>92</v>
      </c>
      <c r="T26" s="115">
        <v>2</v>
      </c>
      <c r="U26" s="114">
        <v>2</v>
      </c>
      <c r="V26" s="111" t="s">
        <v>583</v>
      </c>
      <c r="W26" s="111" t="s">
        <v>114</v>
      </c>
    </row>
    <row r="27" spans="1:16377" ht="15" x14ac:dyDescent="0.25">
      <c r="A27" s="111" t="s">
        <v>347</v>
      </c>
      <c r="B27" s="111" t="s">
        <v>609</v>
      </c>
      <c r="C27" s="83" t="s">
        <v>580</v>
      </c>
      <c r="D27" s="112">
        <v>0</v>
      </c>
      <c r="E27" s="113">
        <v>0</v>
      </c>
      <c r="F27" s="114" t="s">
        <v>581</v>
      </c>
      <c r="G27" s="111" t="s">
        <v>582</v>
      </c>
      <c r="H27" s="111" t="s">
        <v>120</v>
      </c>
      <c r="I27" s="111" t="s">
        <v>120</v>
      </c>
      <c r="J27" s="111" t="s">
        <v>120</v>
      </c>
      <c r="K27" s="111" t="s">
        <v>120</v>
      </c>
      <c r="L27" s="111" t="s">
        <v>120</v>
      </c>
      <c r="M27" s="111" t="s">
        <v>120</v>
      </c>
      <c r="N27" s="111" t="s">
        <v>580</v>
      </c>
      <c r="O27" s="111" t="s">
        <v>580</v>
      </c>
      <c r="P27" s="115" t="s">
        <v>120</v>
      </c>
      <c r="Q27" s="114" t="s">
        <v>96</v>
      </c>
      <c r="R27" s="114" t="s">
        <v>96</v>
      </c>
      <c r="S27" s="114" t="s">
        <v>96</v>
      </c>
      <c r="T27" s="115">
        <v>1</v>
      </c>
      <c r="U27" s="114">
        <v>1</v>
      </c>
      <c r="V27" s="111" t="s">
        <v>583</v>
      </c>
      <c r="W27" s="111" t="s">
        <v>580</v>
      </c>
    </row>
    <row r="28" spans="1:16377" s="23" customFormat="1" ht="15" x14ac:dyDescent="0.25">
      <c r="A28" s="111" t="s">
        <v>201</v>
      </c>
      <c r="B28" s="111" t="s">
        <v>610</v>
      </c>
      <c r="C28" s="83" t="s">
        <v>580</v>
      </c>
      <c r="D28" s="112">
        <v>0</v>
      </c>
      <c r="E28" s="113">
        <v>-49</v>
      </c>
      <c r="F28" s="114" t="s">
        <v>585</v>
      </c>
      <c r="G28" s="111" t="s">
        <v>582</v>
      </c>
      <c r="H28" s="111" t="s">
        <v>120</v>
      </c>
      <c r="I28" s="111" t="s">
        <v>120</v>
      </c>
      <c r="J28" s="111" t="s">
        <v>120</v>
      </c>
      <c r="K28" s="111" t="s">
        <v>120</v>
      </c>
      <c r="L28" s="111" t="s">
        <v>120</v>
      </c>
      <c r="M28" s="111" t="s">
        <v>120</v>
      </c>
      <c r="N28" s="111" t="s">
        <v>580</v>
      </c>
      <c r="O28" s="111" t="s">
        <v>580</v>
      </c>
      <c r="P28" s="115" t="s">
        <v>120</v>
      </c>
      <c r="Q28" s="114">
        <v>4</v>
      </c>
      <c r="R28" s="114" t="s">
        <v>89</v>
      </c>
      <c r="S28" s="114" t="s">
        <v>89</v>
      </c>
      <c r="T28" s="115">
        <v>2</v>
      </c>
      <c r="U28" s="114">
        <v>2</v>
      </c>
      <c r="V28" s="111" t="s">
        <v>583</v>
      </c>
      <c r="W28" s="111" t="s">
        <v>588</v>
      </c>
    </row>
    <row r="29" spans="1:16377" ht="15" x14ac:dyDescent="0.25">
      <c r="A29" s="111" t="s">
        <v>202</v>
      </c>
      <c r="B29" s="111" t="s">
        <v>611</v>
      </c>
      <c r="C29" s="83" t="s">
        <v>580</v>
      </c>
      <c r="D29" s="112">
        <v>257</v>
      </c>
      <c r="E29" s="113">
        <v>0</v>
      </c>
      <c r="F29" s="114" t="s">
        <v>581</v>
      </c>
      <c r="G29" s="111" t="s">
        <v>582</v>
      </c>
      <c r="H29" s="111" t="s">
        <v>120</v>
      </c>
      <c r="I29" s="111" t="s">
        <v>120</v>
      </c>
      <c r="J29" s="111" t="s">
        <v>120</v>
      </c>
      <c r="K29" s="111" t="s">
        <v>120</v>
      </c>
      <c r="L29" s="111" t="s">
        <v>120</v>
      </c>
      <c r="M29" s="111" t="s">
        <v>120</v>
      </c>
      <c r="N29" s="111" t="s">
        <v>580</v>
      </c>
      <c r="O29" s="111" t="s">
        <v>580</v>
      </c>
      <c r="P29" s="115" t="s">
        <v>120</v>
      </c>
      <c r="Q29" s="114">
        <v>5</v>
      </c>
      <c r="R29" s="114">
        <v>4</v>
      </c>
      <c r="S29" s="114">
        <v>4</v>
      </c>
      <c r="T29" s="115">
        <v>1</v>
      </c>
      <c r="U29" s="114">
        <v>1</v>
      </c>
      <c r="V29" s="111" t="s">
        <v>583</v>
      </c>
      <c r="W29" s="111" t="s">
        <v>580</v>
      </c>
    </row>
    <row r="30" spans="1:16377" ht="15" x14ac:dyDescent="0.25">
      <c r="A30" s="111" t="s">
        <v>348</v>
      </c>
      <c r="B30" s="111" t="s">
        <v>612</v>
      </c>
      <c r="C30" s="83" t="s">
        <v>580</v>
      </c>
      <c r="D30" s="112">
        <v>150</v>
      </c>
      <c r="E30" s="113">
        <v>0</v>
      </c>
      <c r="F30" s="114" t="s">
        <v>585</v>
      </c>
      <c r="G30" s="111" t="s">
        <v>582</v>
      </c>
      <c r="H30" s="111" t="s">
        <v>120</v>
      </c>
      <c r="I30" s="111" t="s">
        <v>120</v>
      </c>
      <c r="J30" s="111" t="s">
        <v>120</v>
      </c>
      <c r="K30" s="111" t="s">
        <v>120</v>
      </c>
      <c r="L30" s="111" t="s">
        <v>120</v>
      </c>
      <c r="M30" s="111" t="s">
        <v>120</v>
      </c>
      <c r="N30" s="111" t="s">
        <v>580</v>
      </c>
      <c r="O30" s="111" t="s">
        <v>580</v>
      </c>
      <c r="P30" s="115" t="s">
        <v>120</v>
      </c>
      <c r="Q30" s="114" t="s">
        <v>89</v>
      </c>
      <c r="R30" s="114" t="s">
        <v>90</v>
      </c>
      <c r="S30" s="114" t="s">
        <v>90</v>
      </c>
      <c r="T30" s="115">
        <v>2</v>
      </c>
      <c r="U30" s="114">
        <v>1</v>
      </c>
      <c r="V30" s="111" t="s">
        <v>586</v>
      </c>
      <c r="W30" s="111" t="s">
        <v>114</v>
      </c>
    </row>
    <row r="31" spans="1:16377" ht="15" x14ac:dyDescent="0.25">
      <c r="A31" s="111" t="s">
        <v>207</v>
      </c>
      <c r="B31" s="111" t="s">
        <v>613</v>
      </c>
      <c r="C31" s="83" t="s">
        <v>580</v>
      </c>
      <c r="D31" s="112">
        <v>242</v>
      </c>
      <c r="E31" s="113">
        <v>0</v>
      </c>
      <c r="F31" s="114" t="s">
        <v>585</v>
      </c>
      <c r="G31" s="111" t="s">
        <v>582</v>
      </c>
      <c r="H31" s="111" t="s">
        <v>120</v>
      </c>
      <c r="I31" s="111" t="s">
        <v>120</v>
      </c>
      <c r="J31" s="111" t="s">
        <v>120</v>
      </c>
      <c r="K31" s="111" t="s">
        <v>120</v>
      </c>
      <c r="L31" s="111" t="s">
        <v>120</v>
      </c>
      <c r="M31" s="111" t="s">
        <v>120</v>
      </c>
      <c r="N31" s="111" t="s">
        <v>580</v>
      </c>
      <c r="O31" s="111" t="s">
        <v>580</v>
      </c>
      <c r="P31" s="115" t="s">
        <v>120</v>
      </c>
      <c r="Q31" s="114">
        <v>3</v>
      </c>
      <c r="R31" s="114">
        <v>3</v>
      </c>
      <c r="S31" s="114">
        <v>3</v>
      </c>
      <c r="T31" s="115">
        <v>2</v>
      </c>
      <c r="U31" s="114">
        <v>1</v>
      </c>
      <c r="V31" s="111" t="s">
        <v>586</v>
      </c>
      <c r="W31" s="111" t="s">
        <v>114</v>
      </c>
    </row>
    <row r="32" spans="1:16377" ht="15" x14ac:dyDescent="0.25">
      <c r="A32" s="111" t="s">
        <v>349</v>
      </c>
      <c r="B32" s="111" t="s">
        <v>457</v>
      </c>
      <c r="C32" s="83" t="s">
        <v>580</v>
      </c>
      <c r="D32" s="112">
        <v>279</v>
      </c>
      <c r="E32" s="113">
        <v>-34</v>
      </c>
      <c r="F32" s="114" t="s">
        <v>585</v>
      </c>
      <c r="G32" s="111" t="s">
        <v>582</v>
      </c>
      <c r="H32" s="111" t="s">
        <v>120</v>
      </c>
      <c r="I32" s="111" t="s">
        <v>120</v>
      </c>
      <c r="J32" s="111" t="s">
        <v>120</v>
      </c>
      <c r="K32" s="111" t="s">
        <v>120</v>
      </c>
      <c r="L32" s="111" t="s">
        <v>120</v>
      </c>
      <c r="M32" s="111" t="s">
        <v>120</v>
      </c>
      <c r="N32" s="111" t="s">
        <v>580</v>
      </c>
      <c r="O32" s="111" t="s">
        <v>580</v>
      </c>
      <c r="P32" s="115" t="s">
        <v>120</v>
      </c>
      <c r="Q32" s="114" t="s">
        <v>92</v>
      </c>
      <c r="R32" s="114" t="s">
        <v>92</v>
      </c>
      <c r="S32" s="114" t="s">
        <v>92</v>
      </c>
      <c r="T32" s="115">
        <v>2</v>
      </c>
      <c r="U32" s="114">
        <v>1</v>
      </c>
      <c r="V32" s="111" t="s">
        <v>586</v>
      </c>
      <c r="W32" s="111" t="s">
        <v>588</v>
      </c>
    </row>
    <row r="33" spans="1:23" ht="15" x14ac:dyDescent="0.25">
      <c r="A33" s="111" t="s">
        <v>209</v>
      </c>
      <c r="B33" s="111" t="s">
        <v>458</v>
      </c>
      <c r="C33" s="83" t="s">
        <v>580</v>
      </c>
      <c r="D33" s="112">
        <v>242</v>
      </c>
      <c r="E33" s="113">
        <v>0</v>
      </c>
      <c r="F33" s="114" t="s">
        <v>585</v>
      </c>
      <c r="G33" s="111" t="s">
        <v>582</v>
      </c>
      <c r="H33" s="111" t="s">
        <v>120</v>
      </c>
      <c r="I33" s="111" t="s">
        <v>120</v>
      </c>
      <c r="J33" s="111" t="s">
        <v>120</v>
      </c>
      <c r="K33" s="111" t="s">
        <v>120</v>
      </c>
      <c r="L33" s="111" t="s">
        <v>120</v>
      </c>
      <c r="M33" s="111" t="s">
        <v>120</v>
      </c>
      <c r="N33" s="111" t="s">
        <v>580</v>
      </c>
      <c r="O33" s="111" t="s">
        <v>580</v>
      </c>
      <c r="P33" s="115" t="s">
        <v>120</v>
      </c>
      <c r="Q33" s="114" t="s">
        <v>93</v>
      </c>
      <c r="R33" s="114" t="s">
        <v>92</v>
      </c>
      <c r="S33" s="114" t="s">
        <v>92</v>
      </c>
      <c r="T33" s="115">
        <v>2</v>
      </c>
      <c r="U33" s="114">
        <v>1</v>
      </c>
      <c r="V33" s="111" t="s">
        <v>586</v>
      </c>
      <c r="W33" s="111" t="s">
        <v>114</v>
      </c>
    </row>
    <row r="34" spans="1:23" ht="15" x14ac:dyDescent="0.25">
      <c r="A34" s="111" t="s">
        <v>350</v>
      </c>
      <c r="B34" s="111" t="s">
        <v>459</v>
      </c>
      <c r="C34" s="83" t="s">
        <v>580</v>
      </c>
      <c r="D34" s="112">
        <v>196</v>
      </c>
      <c r="E34" s="113">
        <v>0</v>
      </c>
      <c r="F34" s="114" t="s">
        <v>585</v>
      </c>
      <c r="G34" s="111" t="s">
        <v>582</v>
      </c>
      <c r="H34" s="111" t="s">
        <v>120</v>
      </c>
      <c r="I34" s="111" t="s">
        <v>120</v>
      </c>
      <c r="J34" s="111" t="s">
        <v>120</v>
      </c>
      <c r="K34" s="111" t="s">
        <v>120</v>
      </c>
      <c r="L34" s="111" t="s">
        <v>120</v>
      </c>
      <c r="M34" s="111" t="s">
        <v>120</v>
      </c>
      <c r="N34" s="111" t="s">
        <v>580</v>
      </c>
      <c r="O34" s="111" t="s">
        <v>580</v>
      </c>
      <c r="P34" s="115" t="s">
        <v>120</v>
      </c>
      <c r="Q34" s="114">
        <v>4</v>
      </c>
      <c r="R34" s="114">
        <v>4</v>
      </c>
      <c r="S34" s="114">
        <v>4</v>
      </c>
      <c r="T34" s="115">
        <v>2</v>
      </c>
      <c r="U34" s="114">
        <v>1</v>
      </c>
      <c r="V34" s="111" t="s">
        <v>586</v>
      </c>
      <c r="W34" s="111" t="s">
        <v>114</v>
      </c>
    </row>
    <row r="35" spans="1:23" ht="15" x14ac:dyDescent="0.25">
      <c r="A35" s="111" t="s">
        <v>210</v>
      </c>
      <c r="B35" s="111" t="s">
        <v>460</v>
      </c>
      <c r="C35" s="83" t="s">
        <v>580</v>
      </c>
      <c r="D35" s="112">
        <v>0</v>
      </c>
      <c r="E35" s="113">
        <v>-6</v>
      </c>
      <c r="F35" s="114" t="s">
        <v>585</v>
      </c>
      <c r="G35" s="111" t="s">
        <v>582</v>
      </c>
      <c r="H35" s="111" t="s">
        <v>120</v>
      </c>
      <c r="I35" s="111" t="s">
        <v>120</v>
      </c>
      <c r="J35" s="111" t="s">
        <v>120</v>
      </c>
      <c r="K35" s="111" t="s">
        <v>120</v>
      </c>
      <c r="L35" s="111" t="s">
        <v>120</v>
      </c>
      <c r="M35" s="111" t="s">
        <v>120</v>
      </c>
      <c r="N35" s="111" t="s">
        <v>614</v>
      </c>
      <c r="O35" s="111">
        <v>2</v>
      </c>
      <c r="P35" s="115" t="s">
        <v>120</v>
      </c>
      <c r="Q35" s="114">
        <v>5</v>
      </c>
      <c r="R35" s="114">
        <v>4</v>
      </c>
      <c r="S35" s="114">
        <v>4</v>
      </c>
      <c r="T35" s="115">
        <v>2</v>
      </c>
      <c r="U35" s="114">
        <v>1</v>
      </c>
      <c r="V35" s="111" t="s">
        <v>586</v>
      </c>
      <c r="W35" s="111" t="s">
        <v>114</v>
      </c>
    </row>
    <row r="36" spans="1:23" ht="15" x14ac:dyDescent="0.25">
      <c r="A36" s="111" t="s">
        <v>351</v>
      </c>
      <c r="B36" s="111" t="s">
        <v>574</v>
      </c>
      <c r="C36" s="83" t="s">
        <v>580</v>
      </c>
      <c r="D36" s="112">
        <v>0</v>
      </c>
      <c r="E36" s="113">
        <v>0</v>
      </c>
      <c r="F36" s="114" t="s">
        <v>585</v>
      </c>
      <c r="G36" s="111" t="s">
        <v>582</v>
      </c>
      <c r="H36" s="111" t="s">
        <v>120</v>
      </c>
      <c r="I36" s="111" t="s">
        <v>120</v>
      </c>
      <c r="J36" s="111" t="s">
        <v>120</v>
      </c>
      <c r="K36" s="111" t="s">
        <v>120</v>
      </c>
      <c r="L36" s="111" t="s">
        <v>573</v>
      </c>
      <c r="M36" s="111" t="s">
        <v>120</v>
      </c>
      <c r="N36" s="111" t="s">
        <v>580</v>
      </c>
      <c r="O36" s="111" t="s">
        <v>580</v>
      </c>
      <c r="P36" s="115" t="s">
        <v>120</v>
      </c>
      <c r="Q36" s="114">
        <v>4</v>
      </c>
      <c r="R36" s="114" t="s">
        <v>92</v>
      </c>
      <c r="S36" s="114" t="s">
        <v>92</v>
      </c>
      <c r="T36" s="115">
        <v>2</v>
      </c>
      <c r="U36" s="114">
        <v>2</v>
      </c>
      <c r="V36" s="111" t="s">
        <v>583</v>
      </c>
      <c r="W36" s="111" t="s">
        <v>615</v>
      </c>
    </row>
    <row r="37" spans="1:23" ht="15" x14ac:dyDescent="0.25">
      <c r="A37" s="111" t="s">
        <v>211</v>
      </c>
      <c r="B37" s="111" t="s">
        <v>462</v>
      </c>
      <c r="C37" s="83" t="s">
        <v>580</v>
      </c>
      <c r="D37" s="112">
        <v>181</v>
      </c>
      <c r="E37" s="113">
        <v>0</v>
      </c>
      <c r="F37" s="114" t="s">
        <v>585</v>
      </c>
      <c r="G37" s="111" t="s">
        <v>582</v>
      </c>
      <c r="H37" s="111" t="s">
        <v>120</v>
      </c>
      <c r="I37" s="111" t="s">
        <v>120</v>
      </c>
      <c r="J37" s="111" t="s">
        <v>120</v>
      </c>
      <c r="K37" s="111" t="s">
        <v>120</v>
      </c>
      <c r="L37" s="111" t="s">
        <v>120</v>
      </c>
      <c r="M37" s="111" t="s">
        <v>120</v>
      </c>
      <c r="N37" s="111" t="s">
        <v>580</v>
      </c>
      <c r="O37" s="111" t="s">
        <v>580</v>
      </c>
      <c r="P37" s="115" t="s">
        <v>120</v>
      </c>
      <c r="Q37" s="114">
        <v>4</v>
      </c>
      <c r="R37" s="114" t="s">
        <v>90</v>
      </c>
      <c r="S37" s="114" t="s">
        <v>90</v>
      </c>
      <c r="T37" s="115">
        <v>2</v>
      </c>
      <c r="U37" s="114">
        <v>1</v>
      </c>
      <c r="V37" s="111" t="s">
        <v>586</v>
      </c>
      <c r="W37" s="111" t="s">
        <v>114</v>
      </c>
    </row>
    <row r="38" spans="1:23" ht="15" x14ac:dyDescent="0.25">
      <c r="A38" s="111" t="s">
        <v>352</v>
      </c>
      <c r="B38" s="111" t="s">
        <v>616</v>
      </c>
      <c r="C38" s="83" t="s">
        <v>580</v>
      </c>
      <c r="D38" s="112">
        <v>181</v>
      </c>
      <c r="E38" s="113">
        <v>-42</v>
      </c>
      <c r="F38" s="114" t="s">
        <v>585</v>
      </c>
      <c r="G38" s="111" t="s">
        <v>582</v>
      </c>
      <c r="H38" s="111" t="s">
        <v>120</v>
      </c>
      <c r="I38" s="111" t="s">
        <v>120</v>
      </c>
      <c r="J38" s="111" t="s">
        <v>120</v>
      </c>
      <c r="K38" s="111" t="s">
        <v>120</v>
      </c>
      <c r="L38" s="111" t="s">
        <v>120</v>
      </c>
      <c r="M38" s="111" t="s">
        <v>120</v>
      </c>
      <c r="N38" s="111" t="s">
        <v>617</v>
      </c>
      <c r="O38" s="111">
        <v>1</v>
      </c>
      <c r="P38" s="115" t="s">
        <v>120</v>
      </c>
      <c r="Q38" s="114" t="s">
        <v>90</v>
      </c>
      <c r="R38" s="114" t="s">
        <v>92</v>
      </c>
      <c r="S38" s="114" t="s">
        <v>92</v>
      </c>
      <c r="T38" s="115">
        <v>2</v>
      </c>
      <c r="U38" s="114">
        <v>1</v>
      </c>
      <c r="V38" s="111" t="s">
        <v>586</v>
      </c>
      <c r="W38" s="111" t="s">
        <v>588</v>
      </c>
    </row>
    <row r="39" spans="1:23" ht="15" x14ac:dyDescent="0.25">
      <c r="A39" s="111" t="s">
        <v>353</v>
      </c>
      <c r="B39" s="111" t="s">
        <v>464</v>
      </c>
      <c r="C39" s="83" t="s">
        <v>580</v>
      </c>
      <c r="D39" s="112">
        <v>0</v>
      </c>
      <c r="E39" s="113">
        <v>-1</v>
      </c>
      <c r="F39" s="114" t="s">
        <v>585</v>
      </c>
      <c r="G39" s="111" t="s">
        <v>582</v>
      </c>
      <c r="H39" s="111" t="s">
        <v>120</v>
      </c>
      <c r="I39" s="111" t="s">
        <v>120</v>
      </c>
      <c r="J39" s="111" t="s">
        <v>120</v>
      </c>
      <c r="K39" s="111" t="s">
        <v>120</v>
      </c>
      <c r="L39" s="111" t="s">
        <v>120</v>
      </c>
      <c r="M39" s="111" t="s">
        <v>120</v>
      </c>
      <c r="N39" s="111" t="s">
        <v>580</v>
      </c>
      <c r="O39" s="111" t="s">
        <v>580</v>
      </c>
      <c r="P39" s="115" t="s">
        <v>120</v>
      </c>
      <c r="Q39" s="114" t="s">
        <v>92</v>
      </c>
      <c r="R39" s="114">
        <v>4</v>
      </c>
      <c r="S39" s="114">
        <v>4</v>
      </c>
      <c r="T39" s="115">
        <v>2</v>
      </c>
      <c r="U39" s="114">
        <v>2</v>
      </c>
      <c r="V39" s="111" t="s">
        <v>583</v>
      </c>
      <c r="W39" s="111" t="s">
        <v>114</v>
      </c>
    </row>
    <row r="40" spans="1:23" ht="15" x14ac:dyDescent="0.25">
      <c r="A40" s="111" t="s">
        <v>213</v>
      </c>
      <c r="B40" s="111" t="s">
        <v>618</v>
      </c>
      <c r="C40" s="83">
        <v>40981</v>
      </c>
      <c r="D40" s="112">
        <v>-4661</v>
      </c>
      <c r="E40" s="113">
        <v>-4787</v>
      </c>
      <c r="F40" s="114" t="s">
        <v>585</v>
      </c>
      <c r="G40" s="111" t="s">
        <v>582</v>
      </c>
      <c r="H40" s="111" t="s">
        <v>120</v>
      </c>
      <c r="I40" s="111" t="s">
        <v>120</v>
      </c>
      <c r="J40" s="111" t="s">
        <v>120</v>
      </c>
      <c r="K40" s="111" t="s">
        <v>120</v>
      </c>
      <c r="L40" s="111" t="s">
        <v>120</v>
      </c>
      <c r="M40" s="111" t="s">
        <v>120</v>
      </c>
      <c r="N40" s="111" t="s">
        <v>580</v>
      </c>
      <c r="O40" s="111" t="s">
        <v>580</v>
      </c>
      <c r="P40" s="115" t="s">
        <v>120</v>
      </c>
      <c r="Q40" s="114">
        <v>10</v>
      </c>
      <c r="R40" s="114">
        <v>10</v>
      </c>
      <c r="S40" s="114">
        <v>10</v>
      </c>
      <c r="T40" s="115">
        <v>3</v>
      </c>
      <c r="U40" s="114">
        <v>3</v>
      </c>
      <c r="V40" s="111" t="s">
        <v>583</v>
      </c>
      <c r="W40" s="111" t="s">
        <v>112</v>
      </c>
    </row>
    <row r="41" spans="1:23" ht="15" x14ac:dyDescent="0.25">
      <c r="A41" s="111" t="s">
        <v>33</v>
      </c>
      <c r="B41" s="111" t="s">
        <v>619</v>
      </c>
      <c r="C41" s="83" t="s">
        <v>580</v>
      </c>
      <c r="D41" s="112">
        <v>120</v>
      </c>
      <c r="E41" s="113">
        <v>0</v>
      </c>
      <c r="F41" s="114" t="s">
        <v>581</v>
      </c>
      <c r="G41" s="111" t="s">
        <v>582</v>
      </c>
      <c r="H41" s="111" t="s">
        <v>120</v>
      </c>
      <c r="I41" s="111" t="s">
        <v>120</v>
      </c>
      <c r="J41" s="111" t="s">
        <v>120</v>
      </c>
      <c r="K41" s="111" t="s">
        <v>120</v>
      </c>
      <c r="L41" s="111" t="s">
        <v>120</v>
      </c>
      <c r="M41" s="111" t="s">
        <v>120</v>
      </c>
      <c r="N41" s="111" t="s">
        <v>580</v>
      </c>
      <c r="O41" s="111" t="s">
        <v>580</v>
      </c>
      <c r="P41" s="115" t="s">
        <v>120</v>
      </c>
      <c r="Q41" s="114" t="s">
        <v>96</v>
      </c>
      <c r="R41" s="114" t="s">
        <v>96</v>
      </c>
      <c r="S41" s="114" t="s">
        <v>96</v>
      </c>
      <c r="T41" s="115">
        <v>1</v>
      </c>
      <c r="U41" s="114">
        <v>1</v>
      </c>
      <c r="V41" s="111" t="s">
        <v>583</v>
      </c>
      <c r="W41" s="111" t="s">
        <v>580</v>
      </c>
    </row>
    <row r="42" spans="1:23" ht="15" x14ac:dyDescent="0.25">
      <c r="A42" s="111" t="s">
        <v>354</v>
      </c>
      <c r="B42" s="111" t="s">
        <v>620</v>
      </c>
      <c r="C42" s="83" t="s">
        <v>580</v>
      </c>
      <c r="D42" s="112">
        <v>0</v>
      </c>
      <c r="E42" s="113">
        <v>-4</v>
      </c>
      <c r="F42" s="114" t="s">
        <v>585</v>
      </c>
      <c r="G42" s="111" t="s">
        <v>582</v>
      </c>
      <c r="H42" s="111" t="s">
        <v>120</v>
      </c>
      <c r="I42" s="111" t="s">
        <v>120</v>
      </c>
      <c r="J42" s="111" t="s">
        <v>120</v>
      </c>
      <c r="K42" s="111" t="s">
        <v>120</v>
      </c>
      <c r="L42" s="111" t="s">
        <v>120</v>
      </c>
      <c r="M42" s="111" t="s">
        <v>120</v>
      </c>
      <c r="N42" s="111" t="s">
        <v>580</v>
      </c>
      <c r="O42" s="111" t="s">
        <v>580</v>
      </c>
      <c r="P42" s="115" t="s">
        <v>120</v>
      </c>
      <c r="Q42" s="114" t="s">
        <v>93</v>
      </c>
      <c r="R42" s="114" t="s">
        <v>93</v>
      </c>
      <c r="S42" s="114" t="s">
        <v>93</v>
      </c>
      <c r="T42" s="115">
        <v>2</v>
      </c>
      <c r="U42" s="114">
        <v>1</v>
      </c>
      <c r="V42" s="111" t="s">
        <v>586</v>
      </c>
      <c r="W42" s="111" t="s">
        <v>114</v>
      </c>
    </row>
    <row r="43" spans="1:23" ht="15" x14ac:dyDescent="0.25">
      <c r="A43" s="111" t="s">
        <v>217</v>
      </c>
      <c r="B43" s="111" t="s">
        <v>621</v>
      </c>
      <c r="C43" s="83">
        <v>41224</v>
      </c>
      <c r="D43" s="112">
        <v>-4508</v>
      </c>
      <c r="E43" s="113">
        <v>-4644</v>
      </c>
      <c r="F43" s="114" t="s">
        <v>585</v>
      </c>
      <c r="G43" s="111" t="s">
        <v>582</v>
      </c>
      <c r="H43" s="111" t="s">
        <v>120</v>
      </c>
      <c r="I43" s="111" t="s">
        <v>120</v>
      </c>
      <c r="J43" s="111" t="s">
        <v>120</v>
      </c>
      <c r="K43" s="111" t="s">
        <v>120</v>
      </c>
      <c r="L43" s="111" t="s">
        <v>120</v>
      </c>
      <c r="M43" s="111" t="s">
        <v>120</v>
      </c>
      <c r="N43" s="111" t="s">
        <v>580</v>
      </c>
      <c r="O43" s="111" t="s">
        <v>580</v>
      </c>
      <c r="P43" s="115" t="s">
        <v>120</v>
      </c>
      <c r="Q43" s="114">
        <v>10</v>
      </c>
      <c r="R43" s="114">
        <v>10</v>
      </c>
      <c r="S43" s="114">
        <v>10</v>
      </c>
      <c r="T43" s="115">
        <v>3</v>
      </c>
      <c r="U43" s="114">
        <v>3</v>
      </c>
      <c r="V43" s="111" t="s">
        <v>583</v>
      </c>
      <c r="W43" s="111" t="s">
        <v>112</v>
      </c>
    </row>
    <row r="44" spans="1:23" ht="15" x14ac:dyDescent="0.25">
      <c r="A44" s="111" t="s">
        <v>218</v>
      </c>
      <c r="B44" s="111" t="s">
        <v>622</v>
      </c>
      <c r="C44" s="83" t="s">
        <v>580</v>
      </c>
      <c r="D44" s="112">
        <v>120</v>
      </c>
      <c r="E44" s="113">
        <v>0</v>
      </c>
      <c r="F44" s="114" t="s">
        <v>585</v>
      </c>
      <c r="G44" s="111" t="s">
        <v>582</v>
      </c>
      <c r="H44" s="111" t="s">
        <v>120</v>
      </c>
      <c r="I44" s="111" t="s">
        <v>120</v>
      </c>
      <c r="J44" s="111" t="s">
        <v>120</v>
      </c>
      <c r="K44" s="111" t="s">
        <v>120</v>
      </c>
      <c r="L44" s="111" t="s">
        <v>120</v>
      </c>
      <c r="M44" s="111" t="s">
        <v>120</v>
      </c>
      <c r="N44" s="111" t="s">
        <v>580</v>
      </c>
      <c r="O44" s="111" t="s">
        <v>580</v>
      </c>
      <c r="P44" s="115" t="s">
        <v>120</v>
      </c>
      <c r="Q44" s="114">
        <v>5</v>
      </c>
      <c r="R44" s="114" t="s">
        <v>94</v>
      </c>
      <c r="S44" s="114" t="s">
        <v>94</v>
      </c>
      <c r="T44" s="115">
        <v>2</v>
      </c>
      <c r="U44" s="114">
        <v>2</v>
      </c>
      <c r="V44" s="111" t="s">
        <v>583</v>
      </c>
      <c r="W44" s="111" t="s">
        <v>114</v>
      </c>
    </row>
    <row r="45" spans="1:23" ht="15" x14ac:dyDescent="0.25">
      <c r="A45" s="111" t="s">
        <v>222</v>
      </c>
      <c r="B45" s="111" t="s">
        <v>623</v>
      </c>
      <c r="C45" s="83" t="s">
        <v>580</v>
      </c>
      <c r="D45" s="112">
        <v>0</v>
      </c>
      <c r="E45" s="113">
        <v>0</v>
      </c>
      <c r="F45" s="114" t="s">
        <v>585</v>
      </c>
      <c r="G45" s="111" t="s">
        <v>582</v>
      </c>
      <c r="H45" s="111" t="s">
        <v>120</v>
      </c>
      <c r="I45" s="111" t="s">
        <v>120</v>
      </c>
      <c r="J45" s="111" t="s">
        <v>120</v>
      </c>
      <c r="K45" s="111" t="s">
        <v>120</v>
      </c>
      <c r="L45" s="111" t="s">
        <v>120</v>
      </c>
      <c r="M45" s="111" t="s">
        <v>120</v>
      </c>
      <c r="N45" s="111" t="s">
        <v>580</v>
      </c>
      <c r="O45" s="111" t="s">
        <v>580</v>
      </c>
      <c r="P45" s="115" t="s">
        <v>120</v>
      </c>
      <c r="Q45" s="114" t="s">
        <v>93</v>
      </c>
      <c r="R45" s="114">
        <v>4</v>
      </c>
      <c r="S45" s="114">
        <v>4</v>
      </c>
      <c r="T45" s="115">
        <v>2</v>
      </c>
      <c r="U45" s="114">
        <v>1</v>
      </c>
      <c r="V45" s="111" t="s">
        <v>586</v>
      </c>
      <c r="W45" s="111" t="s">
        <v>114</v>
      </c>
    </row>
    <row r="46" spans="1:23" ht="15" x14ac:dyDescent="0.25">
      <c r="A46" s="111" t="s">
        <v>223</v>
      </c>
      <c r="B46" s="111" t="s">
        <v>624</v>
      </c>
      <c r="C46" s="83" t="s">
        <v>580</v>
      </c>
      <c r="D46" s="112">
        <v>0</v>
      </c>
      <c r="E46" s="113">
        <v>-47</v>
      </c>
      <c r="F46" s="114" t="s">
        <v>585</v>
      </c>
      <c r="G46" s="111" t="s">
        <v>582</v>
      </c>
      <c r="H46" s="111" t="s">
        <v>120</v>
      </c>
      <c r="I46" s="111" t="s">
        <v>120</v>
      </c>
      <c r="J46" s="111" t="s">
        <v>120</v>
      </c>
      <c r="K46" s="111" t="s">
        <v>120</v>
      </c>
      <c r="L46" s="111" t="s">
        <v>120</v>
      </c>
      <c r="M46" s="111" t="s">
        <v>120</v>
      </c>
      <c r="N46" s="111" t="s">
        <v>580</v>
      </c>
      <c r="O46" s="111" t="s">
        <v>580</v>
      </c>
      <c r="P46" s="115" t="s">
        <v>120</v>
      </c>
      <c r="Q46" s="114">
        <v>4</v>
      </c>
      <c r="R46" s="114" t="s">
        <v>92</v>
      </c>
      <c r="S46" s="114" t="s">
        <v>92</v>
      </c>
      <c r="T46" s="115">
        <v>2</v>
      </c>
      <c r="U46" s="114">
        <v>1</v>
      </c>
      <c r="V46" s="111" t="s">
        <v>586</v>
      </c>
      <c r="W46" s="111" t="s">
        <v>588</v>
      </c>
    </row>
    <row r="47" spans="1:23" ht="15" x14ac:dyDescent="0.25">
      <c r="A47" s="111" t="s">
        <v>35</v>
      </c>
      <c r="B47" s="111" t="s">
        <v>78</v>
      </c>
      <c r="C47" s="83">
        <v>43555</v>
      </c>
      <c r="D47" s="112">
        <v>-3684</v>
      </c>
      <c r="E47" s="113">
        <v>0</v>
      </c>
      <c r="F47" s="114" t="s">
        <v>585</v>
      </c>
      <c r="G47" s="111" t="s">
        <v>582</v>
      </c>
      <c r="H47" s="111" t="s">
        <v>120</v>
      </c>
      <c r="I47" s="111" t="s">
        <v>120</v>
      </c>
      <c r="J47" s="111" t="s">
        <v>120</v>
      </c>
      <c r="K47" s="111" t="s">
        <v>120</v>
      </c>
      <c r="L47" s="111" t="s">
        <v>120</v>
      </c>
      <c r="M47" s="111" t="s">
        <v>120</v>
      </c>
      <c r="N47" s="111" t="s">
        <v>580</v>
      </c>
      <c r="O47" s="111" t="s">
        <v>580</v>
      </c>
      <c r="P47" s="115" t="s">
        <v>120</v>
      </c>
      <c r="Q47" s="114" t="s">
        <v>96</v>
      </c>
      <c r="R47" s="114" t="s">
        <v>96</v>
      </c>
      <c r="S47" s="114" t="s">
        <v>96</v>
      </c>
      <c r="T47" s="115">
        <v>3</v>
      </c>
      <c r="U47" s="114">
        <v>3</v>
      </c>
      <c r="V47" s="111" t="s">
        <v>583</v>
      </c>
      <c r="W47" s="111" t="s">
        <v>117</v>
      </c>
    </row>
    <row r="48" spans="1:23" ht="15" x14ac:dyDescent="0.25">
      <c r="A48" s="111" t="s">
        <v>355</v>
      </c>
      <c r="B48" s="111" t="s">
        <v>471</v>
      </c>
      <c r="C48" s="83" t="s">
        <v>580</v>
      </c>
      <c r="D48" s="112">
        <v>0</v>
      </c>
      <c r="E48" s="113">
        <v>0</v>
      </c>
      <c r="F48" s="114" t="s">
        <v>585</v>
      </c>
      <c r="G48" s="111" t="s">
        <v>582</v>
      </c>
      <c r="H48" s="111" t="s">
        <v>120</v>
      </c>
      <c r="I48" s="111" t="s">
        <v>120</v>
      </c>
      <c r="J48" s="111" t="s">
        <v>120</v>
      </c>
      <c r="K48" s="111" t="s">
        <v>120</v>
      </c>
      <c r="L48" s="111" t="s">
        <v>120</v>
      </c>
      <c r="M48" s="111" t="s">
        <v>120</v>
      </c>
      <c r="N48" s="111" t="s">
        <v>580</v>
      </c>
      <c r="O48" s="111" t="s">
        <v>580</v>
      </c>
      <c r="P48" s="115" t="s">
        <v>120</v>
      </c>
      <c r="Q48" s="114">
        <v>3</v>
      </c>
      <c r="R48" s="114">
        <v>3</v>
      </c>
      <c r="S48" s="114">
        <v>3</v>
      </c>
      <c r="T48" s="115">
        <v>2</v>
      </c>
      <c r="U48" s="114">
        <v>1</v>
      </c>
      <c r="V48" s="111" t="s">
        <v>586</v>
      </c>
      <c r="W48" s="111" t="s">
        <v>114</v>
      </c>
    </row>
    <row r="49" spans="1:23" ht="15" x14ac:dyDescent="0.25">
      <c r="A49" s="111" t="s">
        <v>227</v>
      </c>
      <c r="B49" s="111" t="s">
        <v>625</v>
      </c>
      <c r="C49" s="83" t="s">
        <v>580</v>
      </c>
      <c r="D49" s="112">
        <v>0</v>
      </c>
      <c r="E49" s="113">
        <v>0</v>
      </c>
      <c r="F49" s="114" t="s">
        <v>585</v>
      </c>
      <c r="G49" s="111" t="s">
        <v>582</v>
      </c>
      <c r="H49" s="111" t="s">
        <v>120</v>
      </c>
      <c r="I49" s="111" t="s">
        <v>120</v>
      </c>
      <c r="J49" s="111" t="s">
        <v>120</v>
      </c>
      <c r="K49" s="111" t="s">
        <v>120</v>
      </c>
      <c r="L49" s="111" t="s">
        <v>120</v>
      </c>
      <c r="M49" s="111" t="s">
        <v>120</v>
      </c>
      <c r="N49" s="111" t="s">
        <v>580</v>
      </c>
      <c r="O49" s="111" t="s">
        <v>580</v>
      </c>
      <c r="P49" s="115" t="s">
        <v>120</v>
      </c>
      <c r="Q49" s="114" t="s">
        <v>92</v>
      </c>
      <c r="R49" s="114">
        <v>4</v>
      </c>
      <c r="S49" s="114">
        <v>4</v>
      </c>
      <c r="T49" s="115">
        <v>2</v>
      </c>
      <c r="U49" s="114">
        <v>1</v>
      </c>
      <c r="V49" s="111" t="s">
        <v>586</v>
      </c>
      <c r="W49" s="111" t="s">
        <v>114</v>
      </c>
    </row>
    <row r="50" spans="1:23" ht="15" x14ac:dyDescent="0.25">
      <c r="A50" s="111" t="s">
        <v>356</v>
      </c>
      <c r="B50" s="111" t="s">
        <v>626</v>
      </c>
      <c r="C50" s="83" t="s">
        <v>580</v>
      </c>
      <c r="D50" s="112">
        <v>165</v>
      </c>
      <c r="E50" s="113">
        <v>0</v>
      </c>
      <c r="F50" s="114" t="s">
        <v>585</v>
      </c>
      <c r="G50" s="111" t="s">
        <v>582</v>
      </c>
      <c r="H50" s="111" t="s">
        <v>120</v>
      </c>
      <c r="I50" s="111" t="s">
        <v>120</v>
      </c>
      <c r="J50" s="111" t="s">
        <v>120</v>
      </c>
      <c r="K50" s="111" t="s">
        <v>120</v>
      </c>
      <c r="L50" s="111" t="s">
        <v>120</v>
      </c>
      <c r="M50" s="111" t="s">
        <v>120</v>
      </c>
      <c r="N50" s="111" t="s">
        <v>580</v>
      </c>
      <c r="O50" s="111" t="s">
        <v>580</v>
      </c>
      <c r="P50" s="115" t="s">
        <v>120</v>
      </c>
      <c r="Q50" s="114">
        <v>4</v>
      </c>
      <c r="R50" s="114" t="s">
        <v>90</v>
      </c>
      <c r="S50" s="114" t="s">
        <v>90</v>
      </c>
      <c r="T50" s="115">
        <v>2</v>
      </c>
      <c r="U50" s="114">
        <v>1</v>
      </c>
      <c r="V50" s="111" t="s">
        <v>586</v>
      </c>
      <c r="W50" s="111" t="s">
        <v>114</v>
      </c>
    </row>
    <row r="51" spans="1:23" ht="15" x14ac:dyDescent="0.25">
      <c r="A51" s="111" t="s">
        <v>357</v>
      </c>
      <c r="B51" s="111" t="s">
        <v>627</v>
      </c>
      <c r="C51" s="83" t="s">
        <v>580</v>
      </c>
      <c r="D51" s="112">
        <v>0</v>
      </c>
      <c r="E51" s="113">
        <v>-26</v>
      </c>
      <c r="F51" s="114" t="s">
        <v>585</v>
      </c>
      <c r="G51" s="111" t="s">
        <v>582</v>
      </c>
      <c r="H51" s="111" t="s">
        <v>120</v>
      </c>
      <c r="I51" s="111" t="s">
        <v>120</v>
      </c>
      <c r="J51" s="111" t="s">
        <v>120</v>
      </c>
      <c r="K51" s="111" t="s">
        <v>120</v>
      </c>
      <c r="L51" s="111" t="s">
        <v>120</v>
      </c>
      <c r="M51" s="111" t="s">
        <v>120</v>
      </c>
      <c r="N51" s="111" t="s">
        <v>628</v>
      </c>
      <c r="O51" s="111">
        <v>2</v>
      </c>
      <c r="P51" s="115" t="s">
        <v>120</v>
      </c>
      <c r="Q51" s="114">
        <v>4</v>
      </c>
      <c r="R51" s="114">
        <v>4</v>
      </c>
      <c r="S51" s="114">
        <v>4</v>
      </c>
      <c r="T51" s="115">
        <v>2</v>
      </c>
      <c r="U51" s="114">
        <v>2</v>
      </c>
      <c r="V51" s="111" t="s">
        <v>583</v>
      </c>
      <c r="W51" s="111" t="s">
        <v>114</v>
      </c>
    </row>
    <row r="52" spans="1:23" ht="15" x14ac:dyDescent="0.25">
      <c r="A52" s="111" t="s">
        <v>36</v>
      </c>
      <c r="B52" s="111" t="s">
        <v>103</v>
      </c>
      <c r="C52" s="83" t="s">
        <v>580</v>
      </c>
      <c r="D52" s="112">
        <v>0</v>
      </c>
      <c r="E52" s="113">
        <v>0</v>
      </c>
      <c r="F52" s="114" t="s">
        <v>581</v>
      </c>
      <c r="G52" s="111" t="s">
        <v>582</v>
      </c>
      <c r="H52" s="111" t="s">
        <v>120</v>
      </c>
      <c r="I52" s="111" t="s">
        <v>120</v>
      </c>
      <c r="J52" s="111" t="s">
        <v>120</v>
      </c>
      <c r="K52" s="111" t="s">
        <v>120</v>
      </c>
      <c r="L52" s="111" t="s">
        <v>120</v>
      </c>
      <c r="M52" s="111" t="s">
        <v>120</v>
      </c>
      <c r="N52" s="111" t="s">
        <v>580</v>
      </c>
      <c r="O52" s="111" t="s">
        <v>580</v>
      </c>
      <c r="P52" s="115" t="s">
        <v>120</v>
      </c>
      <c r="Q52" s="114" t="s">
        <v>96</v>
      </c>
      <c r="R52" s="114" t="s">
        <v>96</v>
      </c>
      <c r="S52" s="114" t="s">
        <v>96</v>
      </c>
      <c r="T52" s="115">
        <v>1</v>
      </c>
      <c r="U52" s="114">
        <v>1</v>
      </c>
      <c r="V52" s="111" t="s">
        <v>583</v>
      </c>
      <c r="W52" s="111" t="s">
        <v>580</v>
      </c>
    </row>
    <row r="53" spans="1:23" ht="15" x14ac:dyDescent="0.25">
      <c r="A53" s="111" t="s">
        <v>358</v>
      </c>
      <c r="B53" s="111" t="s">
        <v>475</v>
      </c>
      <c r="C53" s="83" t="s">
        <v>580</v>
      </c>
      <c r="D53" s="112">
        <v>28</v>
      </c>
      <c r="E53" s="113">
        <v>0</v>
      </c>
      <c r="F53" s="114" t="s">
        <v>585</v>
      </c>
      <c r="G53" s="111" t="s">
        <v>582</v>
      </c>
      <c r="H53" s="111" t="s">
        <v>120</v>
      </c>
      <c r="I53" s="111" t="s">
        <v>120</v>
      </c>
      <c r="J53" s="111" t="s">
        <v>120</v>
      </c>
      <c r="K53" s="111" t="s">
        <v>120</v>
      </c>
      <c r="L53" s="111" t="s">
        <v>120</v>
      </c>
      <c r="M53" s="111" t="s">
        <v>120</v>
      </c>
      <c r="N53" s="111" t="s">
        <v>580</v>
      </c>
      <c r="O53" s="111" t="s">
        <v>580</v>
      </c>
      <c r="P53" s="115" t="s">
        <v>120</v>
      </c>
      <c r="Q53" s="114">
        <v>4</v>
      </c>
      <c r="R53" s="114" t="s">
        <v>90</v>
      </c>
      <c r="S53" s="114" t="s">
        <v>90</v>
      </c>
      <c r="T53" s="115">
        <v>2</v>
      </c>
      <c r="U53" s="114">
        <v>1</v>
      </c>
      <c r="V53" s="111" t="s">
        <v>586</v>
      </c>
      <c r="W53" s="111" t="s">
        <v>114</v>
      </c>
    </row>
    <row r="54" spans="1:23" ht="15" x14ac:dyDescent="0.25">
      <c r="A54" s="111" t="s">
        <v>37</v>
      </c>
      <c r="B54" s="111" t="s">
        <v>104</v>
      </c>
      <c r="C54" s="83" t="s">
        <v>580</v>
      </c>
      <c r="D54" s="112">
        <v>181</v>
      </c>
      <c r="E54" s="113">
        <v>0</v>
      </c>
      <c r="F54" s="114" t="s">
        <v>581</v>
      </c>
      <c r="G54" s="111" t="s">
        <v>582</v>
      </c>
      <c r="H54" s="111" t="s">
        <v>120</v>
      </c>
      <c r="I54" s="111" t="s">
        <v>120</v>
      </c>
      <c r="J54" s="111" t="s">
        <v>120</v>
      </c>
      <c r="K54" s="111" t="s">
        <v>120</v>
      </c>
      <c r="L54" s="111" t="s">
        <v>120</v>
      </c>
      <c r="M54" s="111" t="s">
        <v>120</v>
      </c>
      <c r="N54" s="111" t="s">
        <v>580</v>
      </c>
      <c r="O54" s="111" t="s">
        <v>580</v>
      </c>
      <c r="P54" s="115" t="s">
        <v>120</v>
      </c>
      <c r="Q54" s="114" t="s">
        <v>96</v>
      </c>
      <c r="R54" s="114" t="s">
        <v>96</v>
      </c>
      <c r="S54" s="114" t="s">
        <v>96</v>
      </c>
      <c r="T54" s="115">
        <v>1</v>
      </c>
      <c r="U54" s="114">
        <v>1</v>
      </c>
      <c r="V54" s="111" t="s">
        <v>583</v>
      </c>
      <c r="W54" s="111" t="s">
        <v>580</v>
      </c>
    </row>
    <row r="55" spans="1:23" ht="15" x14ac:dyDescent="0.25">
      <c r="A55" s="111" t="s">
        <v>476</v>
      </c>
      <c r="B55" s="111" t="s">
        <v>477</v>
      </c>
      <c r="C55" s="83" t="s">
        <v>580</v>
      </c>
      <c r="D55" s="112">
        <v>0</v>
      </c>
      <c r="E55" s="113">
        <v>0</v>
      </c>
      <c r="F55" s="114" t="s">
        <v>585</v>
      </c>
      <c r="G55" s="111" t="s">
        <v>582</v>
      </c>
      <c r="H55" s="111" t="s">
        <v>120</v>
      </c>
      <c r="I55" s="111" t="s">
        <v>120</v>
      </c>
      <c r="J55" s="111" t="s">
        <v>120</v>
      </c>
      <c r="K55" s="111" t="s">
        <v>120</v>
      </c>
      <c r="L55" s="111" t="s">
        <v>120</v>
      </c>
      <c r="M55" s="111" t="s">
        <v>120</v>
      </c>
      <c r="N55" s="111" t="s">
        <v>580</v>
      </c>
      <c r="O55" s="111" t="s">
        <v>580</v>
      </c>
      <c r="P55" s="115" t="s">
        <v>120</v>
      </c>
      <c r="Q55" s="114">
        <v>3</v>
      </c>
      <c r="R55" s="114" t="s">
        <v>90</v>
      </c>
      <c r="S55" s="114" t="s">
        <v>90</v>
      </c>
      <c r="T55" s="115">
        <v>2</v>
      </c>
      <c r="U55" s="114">
        <v>1</v>
      </c>
      <c r="V55" s="111" t="s">
        <v>586</v>
      </c>
      <c r="W55" s="111" t="s">
        <v>114</v>
      </c>
    </row>
    <row r="56" spans="1:23" ht="15" x14ac:dyDescent="0.25">
      <c r="A56" s="111" t="s">
        <v>234</v>
      </c>
      <c r="B56" s="111" t="s">
        <v>478</v>
      </c>
      <c r="C56" s="83" t="s">
        <v>580</v>
      </c>
      <c r="D56" s="112">
        <v>242</v>
      </c>
      <c r="E56" s="113">
        <v>0</v>
      </c>
      <c r="F56" s="114" t="s">
        <v>585</v>
      </c>
      <c r="G56" s="111" t="s">
        <v>582</v>
      </c>
      <c r="H56" s="111" t="s">
        <v>120</v>
      </c>
      <c r="I56" s="111" t="s">
        <v>120</v>
      </c>
      <c r="J56" s="111" t="s">
        <v>120</v>
      </c>
      <c r="K56" s="111" t="s">
        <v>120</v>
      </c>
      <c r="L56" s="111" t="s">
        <v>120</v>
      </c>
      <c r="M56" s="111" t="s">
        <v>120</v>
      </c>
      <c r="N56" s="111" t="s">
        <v>580</v>
      </c>
      <c r="O56" s="111" t="s">
        <v>580</v>
      </c>
      <c r="P56" s="115" t="s">
        <v>120</v>
      </c>
      <c r="Q56" s="114" t="s">
        <v>90</v>
      </c>
      <c r="R56" s="114">
        <v>4</v>
      </c>
      <c r="S56" s="114">
        <v>4</v>
      </c>
      <c r="T56" s="115">
        <v>2</v>
      </c>
      <c r="U56" s="114">
        <v>1</v>
      </c>
      <c r="V56" s="111" t="s">
        <v>586</v>
      </c>
      <c r="W56" s="111" t="s">
        <v>114</v>
      </c>
    </row>
    <row r="57" spans="1:23" ht="15" x14ac:dyDescent="0.25">
      <c r="A57" s="111" t="s">
        <v>39</v>
      </c>
      <c r="B57" s="111" t="s">
        <v>105</v>
      </c>
      <c r="C57" s="83" t="s">
        <v>580</v>
      </c>
      <c r="D57" s="112">
        <v>0</v>
      </c>
      <c r="E57" s="113">
        <v>0</v>
      </c>
      <c r="F57" s="114" t="s">
        <v>581</v>
      </c>
      <c r="G57" s="111" t="s">
        <v>582</v>
      </c>
      <c r="H57" s="111" t="s">
        <v>120</v>
      </c>
      <c r="I57" s="111" t="s">
        <v>120</v>
      </c>
      <c r="J57" s="111" t="s">
        <v>120</v>
      </c>
      <c r="K57" s="111" t="s">
        <v>120</v>
      </c>
      <c r="L57" s="111" t="s">
        <v>120</v>
      </c>
      <c r="M57" s="111" t="s">
        <v>120</v>
      </c>
      <c r="N57" s="111" t="s">
        <v>580</v>
      </c>
      <c r="O57" s="111" t="s">
        <v>580</v>
      </c>
      <c r="P57" s="115" t="s">
        <v>120</v>
      </c>
      <c r="Q57" s="114" t="s">
        <v>96</v>
      </c>
      <c r="R57" s="114" t="s">
        <v>96</v>
      </c>
      <c r="S57" s="114" t="s">
        <v>96</v>
      </c>
      <c r="T57" s="115">
        <v>1</v>
      </c>
      <c r="U57" s="114">
        <v>1</v>
      </c>
      <c r="V57" s="111" t="s">
        <v>583</v>
      </c>
      <c r="W57" s="111" t="s">
        <v>580</v>
      </c>
    </row>
    <row r="58" spans="1:23" ht="15" x14ac:dyDescent="0.25">
      <c r="A58" s="111" t="s">
        <v>237</v>
      </c>
      <c r="B58" s="111" t="s">
        <v>479</v>
      </c>
      <c r="C58" s="83" t="s">
        <v>580</v>
      </c>
      <c r="D58" s="112">
        <v>0</v>
      </c>
      <c r="E58" s="113">
        <v>0</v>
      </c>
      <c r="F58" s="114" t="s">
        <v>585</v>
      </c>
      <c r="G58" s="111" t="s">
        <v>582</v>
      </c>
      <c r="H58" s="111" t="s">
        <v>120</v>
      </c>
      <c r="I58" s="111" t="s">
        <v>120</v>
      </c>
      <c r="J58" s="111" t="s">
        <v>120</v>
      </c>
      <c r="K58" s="111" t="s">
        <v>120</v>
      </c>
      <c r="L58" s="111" t="s">
        <v>120</v>
      </c>
      <c r="M58" s="111" t="s">
        <v>120</v>
      </c>
      <c r="N58" s="111" t="s">
        <v>580</v>
      </c>
      <c r="O58" s="111" t="s">
        <v>580</v>
      </c>
      <c r="P58" s="115" t="s">
        <v>120</v>
      </c>
      <c r="Q58" s="114" t="s">
        <v>92</v>
      </c>
      <c r="R58" s="114" t="s">
        <v>90</v>
      </c>
      <c r="S58" s="114" t="s">
        <v>90</v>
      </c>
      <c r="T58" s="115">
        <v>2</v>
      </c>
      <c r="U58" s="114">
        <v>1</v>
      </c>
      <c r="V58" s="111" t="s">
        <v>586</v>
      </c>
      <c r="W58" s="111" t="s">
        <v>114</v>
      </c>
    </row>
    <row r="59" spans="1:23" ht="15" x14ac:dyDescent="0.25">
      <c r="A59" s="111" t="s">
        <v>359</v>
      </c>
      <c r="B59" s="111" t="s">
        <v>480</v>
      </c>
      <c r="C59" s="83" t="s">
        <v>580</v>
      </c>
      <c r="D59" s="112">
        <v>120</v>
      </c>
      <c r="E59" s="113">
        <v>-29</v>
      </c>
      <c r="F59" s="114" t="s">
        <v>585</v>
      </c>
      <c r="G59" s="111" t="s">
        <v>582</v>
      </c>
      <c r="H59" s="111" t="s">
        <v>120</v>
      </c>
      <c r="I59" s="111" t="s">
        <v>120</v>
      </c>
      <c r="J59" s="111" t="s">
        <v>120</v>
      </c>
      <c r="K59" s="111" t="s">
        <v>120</v>
      </c>
      <c r="L59" s="111" t="s">
        <v>120</v>
      </c>
      <c r="M59" s="111" t="s">
        <v>120</v>
      </c>
      <c r="N59" s="111" t="s">
        <v>580</v>
      </c>
      <c r="O59" s="111" t="s">
        <v>580</v>
      </c>
      <c r="P59" s="115" t="s">
        <v>120</v>
      </c>
      <c r="Q59" s="114" t="s">
        <v>93</v>
      </c>
      <c r="R59" s="114" t="s">
        <v>93</v>
      </c>
      <c r="S59" s="114" t="s">
        <v>93</v>
      </c>
      <c r="T59" s="115">
        <v>2</v>
      </c>
      <c r="U59" s="114">
        <v>1</v>
      </c>
      <c r="V59" s="111" t="s">
        <v>586</v>
      </c>
      <c r="W59" s="111" t="s">
        <v>114</v>
      </c>
    </row>
    <row r="60" spans="1:23" ht="15" x14ac:dyDescent="0.25">
      <c r="A60" s="111" t="s">
        <v>238</v>
      </c>
      <c r="B60" s="111" t="s">
        <v>629</v>
      </c>
      <c r="C60" s="83" t="s">
        <v>580</v>
      </c>
      <c r="D60" s="112">
        <v>0</v>
      </c>
      <c r="E60" s="113">
        <v>0</v>
      </c>
      <c r="F60" s="114" t="s">
        <v>585</v>
      </c>
      <c r="G60" s="111" t="s">
        <v>582</v>
      </c>
      <c r="H60" s="111" t="s">
        <v>120</v>
      </c>
      <c r="I60" s="111" t="s">
        <v>120</v>
      </c>
      <c r="J60" s="111" t="s">
        <v>120</v>
      </c>
      <c r="K60" s="111" t="s">
        <v>120</v>
      </c>
      <c r="L60" s="111" t="s">
        <v>120</v>
      </c>
      <c r="M60" s="111" t="s">
        <v>120</v>
      </c>
      <c r="N60" s="111" t="s">
        <v>580</v>
      </c>
      <c r="O60" s="111" t="s">
        <v>580</v>
      </c>
      <c r="P60" s="115" t="s">
        <v>120</v>
      </c>
      <c r="Q60" s="114" t="s">
        <v>93</v>
      </c>
      <c r="R60" s="114">
        <v>4</v>
      </c>
      <c r="S60" s="114">
        <v>4</v>
      </c>
      <c r="T60" s="115">
        <v>2</v>
      </c>
      <c r="U60" s="114">
        <v>1</v>
      </c>
      <c r="V60" s="111" t="s">
        <v>586</v>
      </c>
      <c r="W60" s="111" t="s">
        <v>114</v>
      </c>
    </row>
    <row r="61" spans="1:23" ht="15" x14ac:dyDescent="0.25">
      <c r="A61" s="111" t="s">
        <v>360</v>
      </c>
      <c r="B61" s="111" t="s">
        <v>577</v>
      </c>
      <c r="C61" s="83" t="s">
        <v>580</v>
      </c>
      <c r="D61" s="112">
        <v>150</v>
      </c>
      <c r="E61" s="113">
        <v>0</v>
      </c>
      <c r="F61" s="114" t="s">
        <v>585</v>
      </c>
      <c r="G61" s="111" t="s">
        <v>582</v>
      </c>
      <c r="H61" s="111" t="s">
        <v>120</v>
      </c>
      <c r="I61" s="111" t="s">
        <v>573</v>
      </c>
      <c r="J61" s="111" t="s">
        <v>120</v>
      </c>
      <c r="K61" s="111" t="s">
        <v>120</v>
      </c>
      <c r="L61" s="111" t="s">
        <v>120</v>
      </c>
      <c r="M61" s="111" t="s">
        <v>120</v>
      </c>
      <c r="N61" s="111" t="s">
        <v>630</v>
      </c>
      <c r="O61" s="111">
        <v>2</v>
      </c>
      <c r="P61" s="115" t="s">
        <v>120</v>
      </c>
      <c r="Q61" s="114" t="s">
        <v>90</v>
      </c>
      <c r="R61" s="114" t="s">
        <v>90</v>
      </c>
      <c r="S61" s="114" t="s">
        <v>90</v>
      </c>
      <c r="T61" s="115">
        <v>2</v>
      </c>
      <c r="U61" s="114">
        <v>2</v>
      </c>
      <c r="V61" s="111" t="s">
        <v>583</v>
      </c>
      <c r="W61" s="111" t="s">
        <v>631</v>
      </c>
    </row>
    <row r="62" spans="1:23" ht="15" x14ac:dyDescent="0.25">
      <c r="A62" s="111" t="s">
        <v>240</v>
      </c>
      <c r="B62" s="111" t="s">
        <v>483</v>
      </c>
      <c r="C62" s="83" t="s">
        <v>580</v>
      </c>
      <c r="D62" s="112">
        <v>212</v>
      </c>
      <c r="E62" s="113">
        <v>-59</v>
      </c>
      <c r="F62" s="114" t="s">
        <v>585</v>
      </c>
      <c r="G62" s="111" t="s">
        <v>582</v>
      </c>
      <c r="H62" s="111" t="s">
        <v>120</v>
      </c>
      <c r="I62" s="111" t="s">
        <v>120</v>
      </c>
      <c r="J62" s="111" t="s">
        <v>120</v>
      </c>
      <c r="K62" s="111" t="s">
        <v>120</v>
      </c>
      <c r="L62" s="111" t="s">
        <v>120</v>
      </c>
      <c r="M62" s="111" t="s">
        <v>120</v>
      </c>
      <c r="N62" s="111" t="s">
        <v>580</v>
      </c>
      <c r="O62" s="111" t="s">
        <v>580</v>
      </c>
      <c r="P62" s="115" t="s">
        <v>120</v>
      </c>
      <c r="Q62" s="114" t="s">
        <v>90</v>
      </c>
      <c r="R62" s="114">
        <v>4</v>
      </c>
      <c r="S62" s="114">
        <v>4</v>
      </c>
      <c r="T62" s="115">
        <v>2</v>
      </c>
      <c r="U62" s="114">
        <v>1</v>
      </c>
      <c r="V62" s="111" t="s">
        <v>586</v>
      </c>
      <c r="W62" s="111" t="s">
        <v>588</v>
      </c>
    </row>
    <row r="63" spans="1:23" ht="15" x14ac:dyDescent="0.25">
      <c r="A63" s="111" t="s">
        <v>243</v>
      </c>
      <c r="B63" s="111" t="s">
        <v>484</v>
      </c>
      <c r="C63" s="83" t="s">
        <v>580</v>
      </c>
      <c r="D63" s="112">
        <v>15</v>
      </c>
      <c r="E63" s="113">
        <v>-40</v>
      </c>
      <c r="F63" s="114" t="s">
        <v>585</v>
      </c>
      <c r="G63" s="111" t="s">
        <v>582</v>
      </c>
      <c r="H63" s="111" t="s">
        <v>120</v>
      </c>
      <c r="I63" s="111" t="s">
        <v>120</v>
      </c>
      <c r="J63" s="111" t="s">
        <v>120</v>
      </c>
      <c r="K63" s="111" t="s">
        <v>120</v>
      </c>
      <c r="L63" s="111" t="s">
        <v>120</v>
      </c>
      <c r="M63" s="111" t="s">
        <v>120</v>
      </c>
      <c r="N63" s="111" t="s">
        <v>580</v>
      </c>
      <c r="O63" s="111" t="s">
        <v>580</v>
      </c>
      <c r="P63" s="115" t="s">
        <v>120</v>
      </c>
      <c r="Q63" s="114">
        <v>5</v>
      </c>
      <c r="R63" s="114" t="s">
        <v>92</v>
      </c>
      <c r="S63" s="114" t="s">
        <v>92</v>
      </c>
      <c r="T63" s="115">
        <v>2</v>
      </c>
      <c r="U63" s="114">
        <v>1</v>
      </c>
      <c r="V63" s="111" t="s">
        <v>586</v>
      </c>
      <c r="W63" s="111" t="s">
        <v>588</v>
      </c>
    </row>
    <row r="64" spans="1:23" ht="15" x14ac:dyDescent="0.25">
      <c r="A64" s="111" t="s">
        <v>361</v>
      </c>
      <c r="B64" s="111" t="s">
        <v>632</v>
      </c>
      <c r="C64" s="83" t="s">
        <v>580</v>
      </c>
      <c r="D64" s="112">
        <v>0</v>
      </c>
      <c r="E64" s="113">
        <v>-19</v>
      </c>
      <c r="F64" s="114" t="s">
        <v>581</v>
      </c>
      <c r="G64" s="111" t="s">
        <v>582</v>
      </c>
      <c r="H64" s="111" t="s">
        <v>120</v>
      </c>
      <c r="I64" s="111" t="s">
        <v>120</v>
      </c>
      <c r="J64" s="111" t="s">
        <v>120</v>
      </c>
      <c r="K64" s="111" t="s">
        <v>120</v>
      </c>
      <c r="L64" s="111" t="s">
        <v>120</v>
      </c>
      <c r="M64" s="111" t="s">
        <v>120</v>
      </c>
      <c r="N64" s="111" t="s">
        <v>580</v>
      </c>
      <c r="O64" s="111" t="s">
        <v>580</v>
      </c>
      <c r="P64" s="115" t="s">
        <v>120</v>
      </c>
      <c r="Q64" s="114" t="s">
        <v>93</v>
      </c>
      <c r="R64" s="114" t="s">
        <v>92</v>
      </c>
      <c r="S64" s="114" t="s">
        <v>92</v>
      </c>
      <c r="T64" s="115">
        <v>1</v>
      </c>
      <c r="U64" s="114">
        <v>1</v>
      </c>
      <c r="V64" s="111" t="s">
        <v>583</v>
      </c>
      <c r="W64" s="111" t="s">
        <v>580</v>
      </c>
    </row>
    <row r="65" spans="1:23" ht="15" customHeight="1" x14ac:dyDescent="0.25">
      <c r="A65" s="111" t="s">
        <v>362</v>
      </c>
      <c r="B65" s="111" t="s">
        <v>633</v>
      </c>
      <c r="C65" s="83" t="s">
        <v>580</v>
      </c>
      <c r="D65" s="112">
        <v>273</v>
      </c>
      <c r="E65" s="113">
        <v>0</v>
      </c>
      <c r="F65" s="114" t="s">
        <v>585</v>
      </c>
      <c r="G65" s="111" t="s">
        <v>582</v>
      </c>
      <c r="H65" s="111" t="s">
        <v>120</v>
      </c>
      <c r="I65" s="111" t="s">
        <v>120</v>
      </c>
      <c r="J65" s="111" t="s">
        <v>120</v>
      </c>
      <c r="K65" s="111" t="s">
        <v>120</v>
      </c>
      <c r="L65" s="111" t="s">
        <v>120</v>
      </c>
      <c r="M65" s="111" t="s">
        <v>120</v>
      </c>
      <c r="N65" s="111" t="s">
        <v>580</v>
      </c>
      <c r="O65" s="111" t="s">
        <v>580</v>
      </c>
      <c r="P65" s="115" t="s">
        <v>120</v>
      </c>
      <c r="Q65" s="114">
        <v>5</v>
      </c>
      <c r="R65" s="114" t="s">
        <v>94</v>
      </c>
      <c r="S65" s="114" t="s">
        <v>94</v>
      </c>
      <c r="T65" s="115">
        <v>2</v>
      </c>
      <c r="U65" s="114">
        <v>1</v>
      </c>
      <c r="V65" s="111" t="s">
        <v>586</v>
      </c>
      <c r="W65" s="111" t="s">
        <v>114</v>
      </c>
    </row>
    <row r="66" spans="1:23" ht="15" x14ac:dyDescent="0.25">
      <c r="A66" s="111" t="s">
        <v>363</v>
      </c>
      <c r="B66" s="111" t="s">
        <v>634</v>
      </c>
      <c r="C66" s="83" t="s">
        <v>580</v>
      </c>
      <c r="D66" s="112">
        <v>0</v>
      </c>
      <c r="E66" s="113">
        <v>0</v>
      </c>
      <c r="F66" s="114" t="s">
        <v>585</v>
      </c>
      <c r="G66" s="111" t="s">
        <v>582</v>
      </c>
      <c r="H66" s="111" t="s">
        <v>120</v>
      </c>
      <c r="I66" s="111" t="s">
        <v>120</v>
      </c>
      <c r="J66" s="111" t="s">
        <v>120</v>
      </c>
      <c r="K66" s="111" t="s">
        <v>120</v>
      </c>
      <c r="L66" s="111" t="s">
        <v>120</v>
      </c>
      <c r="M66" s="111" t="s">
        <v>120</v>
      </c>
      <c r="N66" s="111" t="s">
        <v>580</v>
      </c>
      <c r="O66" s="111" t="s">
        <v>580</v>
      </c>
      <c r="P66" s="115" t="s">
        <v>120</v>
      </c>
      <c r="Q66" s="114" t="s">
        <v>90</v>
      </c>
      <c r="R66" s="114" t="s">
        <v>92</v>
      </c>
      <c r="S66" s="114" t="s">
        <v>92</v>
      </c>
      <c r="T66" s="115">
        <v>2</v>
      </c>
      <c r="U66" s="114">
        <v>1</v>
      </c>
      <c r="V66" s="111" t="s">
        <v>586</v>
      </c>
      <c r="W66" s="111" t="s">
        <v>114</v>
      </c>
    </row>
    <row r="67" spans="1:23" ht="15" x14ac:dyDescent="0.25">
      <c r="A67" s="111" t="s">
        <v>364</v>
      </c>
      <c r="B67" s="111" t="s">
        <v>487</v>
      </c>
      <c r="C67" s="83" t="s">
        <v>580</v>
      </c>
      <c r="D67" s="112">
        <v>29</v>
      </c>
      <c r="E67" s="113">
        <v>0</v>
      </c>
      <c r="F67" s="114" t="s">
        <v>585</v>
      </c>
      <c r="G67" s="111" t="s">
        <v>582</v>
      </c>
      <c r="H67" s="111" t="s">
        <v>120</v>
      </c>
      <c r="I67" s="111" t="s">
        <v>120</v>
      </c>
      <c r="J67" s="111" t="s">
        <v>120</v>
      </c>
      <c r="K67" s="111" t="s">
        <v>120</v>
      </c>
      <c r="L67" s="111" t="s">
        <v>120</v>
      </c>
      <c r="M67" s="111" t="s">
        <v>120</v>
      </c>
      <c r="N67" s="111" t="s">
        <v>580</v>
      </c>
      <c r="O67" s="111" t="s">
        <v>580</v>
      </c>
      <c r="P67" s="115" t="s">
        <v>120</v>
      </c>
      <c r="Q67" s="114">
        <v>5</v>
      </c>
      <c r="R67" s="114" t="s">
        <v>93</v>
      </c>
      <c r="S67" s="114" t="s">
        <v>93</v>
      </c>
      <c r="T67" s="115">
        <v>2</v>
      </c>
      <c r="U67" s="114">
        <v>1</v>
      </c>
      <c r="V67" s="111" t="s">
        <v>586</v>
      </c>
      <c r="W67" s="111" t="s">
        <v>114</v>
      </c>
    </row>
    <row r="68" spans="1:23" ht="15" x14ac:dyDescent="0.25">
      <c r="A68" s="111" t="s">
        <v>251</v>
      </c>
      <c r="B68" s="111" t="s">
        <v>635</v>
      </c>
      <c r="C68" s="83" t="s">
        <v>580</v>
      </c>
      <c r="D68" s="112">
        <v>273</v>
      </c>
      <c r="E68" s="113">
        <v>0</v>
      </c>
      <c r="F68" s="114" t="s">
        <v>585</v>
      </c>
      <c r="G68" s="111" t="s">
        <v>582</v>
      </c>
      <c r="H68" s="111" t="s">
        <v>120</v>
      </c>
      <c r="I68" s="111" t="s">
        <v>120</v>
      </c>
      <c r="J68" s="111" t="s">
        <v>120</v>
      </c>
      <c r="K68" s="111" t="s">
        <v>120</v>
      </c>
      <c r="L68" s="111" t="s">
        <v>120</v>
      </c>
      <c r="M68" s="111" t="s">
        <v>120</v>
      </c>
      <c r="N68" s="111" t="s">
        <v>580</v>
      </c>
      <c r="O68" s="111" t="s">
        <v>580</v>
      </c>
      <c r="P68" s="115" t="s">
        <v>120</v>
      </c>
      <c r="Q68" s="114" t="s">
        <v>90</v>
      </c>
      <c r="R68" s="114" t="s">
        <v>90</v>
      </c>
      <c r="S68" s="114" t="s">
        <v>90</v>
      </c>
      <c r="T68" s="115">
        <v>2</v>
      </c>
      <c r="U68" s="114">
        <v>1</v>
      </c>
      <c r="V68" s="111" t="s">
        <v>586</v>
      </c>
      <c r="W68" s="111" t="s">
        <v>114</v>
      </c>
    </row>
    <row r="69" spans="1:23" ht="15" x14ac:dyDescent="0.25">
      <c r="A69" s="111" t="s">
        <v>41</v>
      </c>
      <c r="B69" s="111" t="s">
        <v>636</v>
      </c>
      <c r="C69" s="83" t="s">
        <v>580</v>
      </c>
      <c r="D69" s="112">
        <v>43</v>
      </c>
      <c r="E69" s="113">
        <v>0</v>
      </c>
      <c r="F69" s="114" t="s">
        <v>585</v>
      </c>
      <c r="G69" s="111" t="s">
        <v>582</v>
      </c>
      <c r="H69" s="111" t="s">
        <v>120</v>
      </c>
      <c r="I69" s="111" t="s">
        <v>120</v>
      </c>
      <c r="J69" s="111" t="s">
        <v>120</v>
      </c>
      <c r="K69" s="111" t="s">
        <v>120</v>
      </c>
      <c r="L69" s="111" t="s">
        <v>120</v>
      </c>
      <c r="M69" s="111" t="s">
        <v>120</v>
      </c>
      <c r="N69" s="111" t="s">
        <v>580</v>
      </c>
      <c r="O69" s="111" t="s">
        <v>580</v>
      </c>
      <c r="P69" s="115" t="s">
        <v>120</v>
      </c>
      <c r="Q69" s="114" t="s">
        <v>95</v>
      </c>
      <c r="R69" s="114">
        <v>4</v>
      </c>
      <c r="S69" s="114">
        <v>4</v>
      </c>
      <c r="T69" s="115">
        <v>2</v>
      </c>
      <c r="U69" s="114">
        <v>1</v>
      </c>
      <c r="V69" s="111" t="s">
        <v>586</v>
      </c>
      <c r="W69" s="111" t="s">
        <v>114</v>
      </c>
    </row>
    <row r="70" spans="1:23" ht="15" x14ac:dyDescent="0.25">
      <c r="A70" s="111" t="s">
        <v>365</v>
      </c>
      <c r="B70" s="111" t="s">
        <v>637</v>
      </c>
      <c r="C70" s="83" t="s">
        <v>580</v>
      </c>
      <c r="D70" s="112">
        <v>150</v>
      </c>
      <c r="E70" s="113">
        <v>0</v>
      </c>
      <c r="F70" s="114" t="s">
        <v>585</v>
      </c>
      <c r="G70" s="111" t="s">
        <v>582</v>
      </c>
      <c r="H70" s="111" t="s">
        <v>120</v>
      </c>
      <c r="I70" s="111" t="s">
        <v>120</v>
      </c>
      <c r="J70" s="111" t="s">
        <v>120</v>
      </c>
      <c r="K70" s="111" t="s">
        <v>120</v>
      </c>
      <c r="L70" s="111" t="s">
        <v>120</v>
      </c>
      <c r="M70" s="111" t="s">
        <v>120</v>
      </c>
      <c r="N70" s="111" t="s">
        <v>580</v>
      </c>
      <c r="O70" s="111" t="s">
        <v>580</v>
      </c>
      <c r="P70" s="115" t="s">
        <v>120</v>
      </c>
      <c r="Q70" s="114">
        <v>4</v>
      </c>
      <c r="R70" s="114">
        <v>4</v>
      </c>
      <c r="S70" s="114">
        <v>4</v>
      </c>
      <c r="T70" s="115">
        <v>2</v>
      </c>
      <c r="U70" s="114">
        <v>1</v>
      </c>
      <c r="V70" s="111" t="s">
        <v>586</v>
      </c>
      <c r="W70" s="111" t="s">
        <v>114</v>
      </c>
    </row>
    <row r="71" spans="1:23" ht="15" x14ac:dyDescent="0.25">
      <c r="A71" s="111" t="s">
        <v>252</v>
      </c>
      <c r="B71" s="111" t="s">
        <v>638</v>
      </c>
      <c r="C71" s="83" t="s">
        <v>580</v>
      </c>
      <c r="D71" s="112">
        <v>180</v>
      </c>
      <c r="E71" s="113">
        <v>-2</v>
      </c>
      <c r="F71" s="114" t="s">
        <v>585</v>
      </c>
      <c r="G71" s="111" t="s">
        <v>582</v>
      </c>
      <c r="H71" s="111" t="s">
        <v>120</v>
      </c>
      <c r="I71" s="111" t="s">
        <v>120</v>
      </c>
      <c r="J71" s="111" t="s">
        <v>120</v>
      </c>
      <c r="K71" s="111" t="s">
        <v>120</v>
      </c>
      <c r="L71" s="111" t="s">
        <v>120</v>
      </c>
      <c r="M71" s="111" t="s">
        <v>120</v>
      </c>
      <c r="N71" s="111" t="s">
        <v>580</v>
      </c>
      <c r="O71" s="111" t="s">
        <v>580</v>
      </c>
      <c r="P71" s="115" t="s">
        <v>120</v>
      </c>
      <c r="Q71" s="114">
        <v>5</v>
      </c>
      <c r="R71" s="114" t="s">
        <v>92</v>
      </c>
      <c r="S71" s="114" t="s">
        <v>92</v>
      </c>
      <c r="T71" s="115">
        <v>2</v>
      </c>
      <c r="U71" s="114">
        <v>1</v>
      </c>
      <c r="V71" s="111" t="s">
        <v>586</v>
      </c>
      <c r="W71" s="111" t="s">
        <v>114</v>
      </c>
    </row>
    <row r="72" spans="1:23" ht="15" x14ac:dyDescent="0.25">
      <c r="A72" s="111" t="s">
        <v>366</v>
      </c>
      <c r="B72" s="111" t="s">
        <v>639</v>
      </c>
      <c r="C72" s="83" t="s">
        <v>580</v>
      </c>
      <c r="D72" s="112">
        <v>0</v>
      </c>
      <c r="E72" s="113">
        <v>0</v>
      </c>
      <c r="F72" s="114" t="s">
        <v>585</v>
      </c>
      <c r="G72" s="111" t="s">
        <v>582</v>
      </c>
      <c r="H72" s="111" t="s">
        <v>120</v>
      </c>
      <c r="I72" s="111" t="s">
        <v>120</v>
      </c>
      <c r="J72" s="111" t="s">
        <v>120</v>
      </c>
      <c r="K72" s="111" t="s">
        <v>120</v>
      </c>
      <c r="L72" s="111" t="s">
        <v>120</v>
      </c>
      <c r="M72" s="111" t="s">
        <v>120</v>
      </c>
      <c r="N72" s="111" t="s">
        <v>580</v>
      </c>
      <c r="O72" s="111" t="s">
        <v>580</v>
      </c>
      <c r="P72" s="115" t="s">
        <v>120</v>
      </c>
      <c r="Q72" s="114">
        <v>4</v>
      </c>
      <c r="R72" s="114">
        <v>4</v>
      </c>
      <c r="S72" s="114">
        <v>4</v>
      </c>
      <c r="T72" s="115">
        <v>2</v>
      </c>
      <c r="U72" s="114">
        <v>1</v>
      </c>
      <c r="V72" s="111" t="s">
        <v>586</v>
      </c>
      <c r="W72" s="111" t="s">
        <v>114</v>
      </c>
    </row>
    <row r="73" spans="1:23" ht="15" x14ac:dyDescent="0.25">
      <c r="A73" s="111" t="s">
        <v>253</v>
      </c>
      <c r="B73" s="111" t="s">
        <v>493</v>
      </c>
      <c r="C73" s="83" t="s">
        <v>580</v>
      </c>
      <c r="D73" s="112">
        <v>60</v>
      </c>
      <c r="E73" s="113">
        <v>0</v>
      </c>
      <c r="F73" s="114" t="s">
        <v>585</v>
      </c>
      <c r="G73" s="111" t="s">
        <v>582</v>
      </c>
      <c r="H73" s="111" t="s">
        <v>120</v>
      </c>
      <c r="I73" s="111" t="s">
        <v>120</v>
      </c>
      <c r="J73" s="111" t="s">
        <v>120</v>
      </c>
      <c r="K73" s="111" t="s">
        <v>120</v>
      </c>
      <c r="L73" s="111" t="s">
        <v>120</v>
      </c>
      <c r="M73" s="111" t="s">
        <v>120</v>
      </c>
      <c r="N73" s="111" t="s">
        <v>580</v>
      </c>
      <c r="O73" s="111" t="s">
        <v>580</v>
      </c>
      <c r="P73" s="115" t="s">
        <v>120</v>
      </c>
      <c r="Q73" s="114">
        <v>4</v>
      </c>
      <c r="R73" s="114" t="s">
        <v>92</v>
      </c>
      <c r="S73" s="114" t="s">
        <v>92</v>
      </c>
      <c r="T73" s="115">
        <v>2</v>
      </c>
      <c r="U73" s="114">
        <v>1</v>
      </c>
      <c r="V73" s="111" t="s">
        <v>586</v>
      </c>
      <c r="W73" s="111" t="s">
        <v>114</v>
      </c>
    </row>
    <row r="74" spans="1:23" ht="15" x14ac:dyDescent="0.25">
      <c r="A74" s="111" t="s">
        <v>367</v>
      </c>
      <c r="B74" s="111" t="s">
        <v>640</v>
      </c>
      <c r="C74" s="83" t="s">
        <v>580</v>
      </c>
      <c r="D74" s="112">
        <v>303</v>
      </c>
      <c r="E74" s="113">
        <v>0</v>
      </c>
      <c r="F74" s="114" t="s">
        <v>581</v>
      </c>
      <c r="G74" s="111" t="s">
        <v>582</v>
      </c>
      <c r="H74" s="111" t="s">
        <v>120</v>
      </c>
      <c r="I74" s="111" t="s">
        <v>120</v>
      </c>
      <c r="J74" s="111" t="s">
        <v>120</v>
      </c>
      <c r="K74" s="111" t="s">
        <v>120</v>
      </c>
      <c r="L74" s="111" t="s">
        <v>120</v>
      </c>
      <c r="M74" s="111" t="s">
        <v>120</v>
      </c>
      <c r="N74" s="111" t="s">
        <v>580</v>
      </c>
      <c r="O74" s="111" t="s">
        <v>580</v>
      </c>
      <c r="P74" s="115" t="s">
        <v>120</v>
      </c>
      <c r="Q74" s="114" t="s">
        <v>96</v>
      </c>
      <c r="R74" s="114" t="s">
        <v>96</v>
      </c>
      <c r="S74" s="114" t="s">
        <v>96</v>
      </c>
      <c r="T74" s="115">
        <v>1</v>
      </c>
      <c r="U74" s="114">
        <v>1</v>
      </c>
      <c r="V74" s="111" t="s">
        <v>583</v>
      </c>
      <c r="W74" s="111" t="s">
        <v>580</v>
      </c>
    </row>
    <row r="75" spans="1:23" ht="15" x14ac:dyDescent="0.25">
      <c r="A75" s="111" t="s">
        <v>254</v>
      </c>
      <c r="B75" s="111" t="s">
        <v>641</v>
      </c>
      <c r="C75" s="83" t="s">
        <v>580</v>
      </c>
      <c r="D75" s="112">
        <v>0</v>
      </c>
      <c r="E75" s="113">
        <v>0</v>
      </c>
      <c r="F75" s="114" t="s">
        <v>585</v>
      </c>
      <c r="G75" s="111" t="s">
        <v>582</v>
      </c>
      <c r="H75" s="111" t="s">
        <v>120</v>
      </c>
      <c r="I75" s="111" t="s">
        <v>120</v>
      </c>
      <c r="J75" s="111" t="s">
        <v>120</v>
      </c>
      <c r="K75" s="111" t="s">
        <v>120</v>
      </c>
      <c r="L75" s="111" t="s">
        <v>120</v>
      </c>
      <c r="M75" s="111" t="s">
        <v>120</v>
      </c>
      <c r="N75" s="111" t="s">
        <v>580</v>
      </c>
      <c r="O75" s="111" t="s">
        <v>580</v>
      </c>
      <c r="P75" s="115" t="s">
        <v>120</v>
      </c>
      <c r="Q75" s="114">
        <v>5</v>
      </c>
      <c r="R75" s="114">
        <v>4</v>
      </c>
      <c r="S75" s="114">
        <v>4</v>
      </c>
      <c r="T75" s="115">
        <v>2</v>
      </c>
      <c r="U75" s="114">
        <v>1</v>
      </c>
      <c r="V75" s="111" t="s">
        <v>586</v>
      </c>
      <c r="W75" s="111" t="s">
        <v>114</v>
      </c>
    </row>
    <row r="76" spans="1:23" ht="15" x14ac:dyDescent="0.25">
      <c r="A76" s="111" t="s">
        <v>368</v>
      </c>
      <c r="B76" s="111" t="s">
        <v>642</v>
      </c>
      <c r="C76" s="83" t="s">
        <v>580</v>
      </c>
      <c r="D76" s="112">
        <v>43</v>
      </c>
      <c r="E76" s="113">
        <v>0</v>
      </c>
      <c r="F76" s="114" t="s">
        <v>585</v>
      </c>
      <c r="G76" s="111" t="s">
        <v>582</v>
      </c>
      <c r="H76" s="111" t="s">
        <v>120</v>
      </c>
      <c r="I76" s="111" t="s">
        <v>120</v>
      </c>
      <c r="J76" s="111" t="s">
        <v>120</v>
      </c>
      <c r="K76" s="111" t="s">
        <v>120</v>
      </c>
      <c r="L76" s="111" t="s">
        <v>120</v>
      </c>
      <c r="M76" s="111" t="s">
        <v>120</v>
      </c>
      <c r="N76" s="111" t="s">
        <v>580</v>
      </c>
      <c r="O76" s="111" t="s">
        <v>580</v>
      </c>
      <c r="P76" s="115" t="s">
        <v>120</v>
      </c>
      <c r="Q76" s="114" t="s">
        <v>90</v>
      </c>
      <c r="R76" s="114" t="s">
        <v>89</v>
      </c>
      <c r="S76" s="114" t="s">
        <v>89</v>
      </c>
      <c r="T76" s="115">
        <v>2</v>
      </c>
      <c r="U76" s="114">
        <v>1</v>
      </c>
      <c r="V76" s="111" t="s">
        <v>586</v>
      </c>
      <c r="W76" s="111" t="s">
        <v>114</v>
      </c>
    </row>
    <row r="77" spans="1:23" ht="15" x14ac:dyDescent="0.25">
      <c r="A77" s="111" t="s">
        <v>369</v>
      </c>
      <c r="B77" s="111" t="s">
        <v>643</v>
      </c>
      <c r="C77" s="83" t="s">
        <v>580</v>
      </c>
      <c r="D77" s="112">
        <v>181</v>
      </c>
      <c r="E77" s="113">
        <v>0</v>
      </c>
      <c r="F77" s="114" t="s">
        <v>581</v>
      </c>
      <c r="G77" s="111" t="s">
        <v>582</v>
      </c>
      <c r="H77" s="111" t="s">
        <v>120</v>
      </c>
      <c r="I77" s="111" t="s">
        <v>120</v>
      </c>
      <c r="J77" s="111" t="s">
        <v>120</v>
      </c>
      <c r="K77" s="111" t="s">
        <v>120</v>
      </c>
      <c r="L77" s="111" t="s">
        <v>120</v>
      </c>
      <c r="M77" s="111" t="s">
        <v>120</v>
      </c>
      <c r="N77" s="111" t="s">
        <v>580</v>
      </c>
      <c r="O77" s="111" t="s">
        <v>580</v>
      </c>
      <c r="P77" s="115" t="s">
        <v>120</v>
      </c>
      <c r="Q77" s="114" t="s">
        <v>96</v>
      </c>
      <c r="R77" s="114" t="s">
        <v>96</v>
      </c>
      <c r="S77" s="114" t="s">
        <v>96</v>
      </c>
      <c r="T77" s="115">
        <v>1</v>
      </c>
      <c r="U77" s="114">
        <v>1</v>
      </c>
      <c r="V77" s="111" t="s">
        <v>583</v>
      </c>
      <c r="W77" s="111" t="s">
        <v>580</v>
      </c>
    </row>
    <row r="78" spans="1:23" ht="15" x14ac:dyDescent="0.25">
      <c r="A78" s="111" t="s">
        <v>256</v>
      </c>
      <c r="B78" s="111" t="s">
        <v>496</v>
      </c>
      <c r="C78" s="83" t="s">
        <v>580</v>
      </c>
      <c r="D78" s="112">
        <v>1240</v>
      </c>
      <c r="E78" s="113">
        <v>0</v>
      </c>
      <c r="F78" s="114" t="s">
        <v>585</v>
      </c>
      <c r="G78" s="111" t="s">
        <v>582</v>
      </c>
      <c r="H78" s="111" t="s">
        <v>120</v>
      </c>
      <c r="I78" s="111" t="s">
        <v>120</v>
      </c>
      <c r="J78" s="111" t="s">
        <v>120</v>
      </c>
      <c r="K78" s="111" t="s">
        <v>120</v>
      </c>
      <c r="L78" s="111" t="s">
        <v>120</v>
      </c>
      <c r="M78" s="111" t="s">
        <v>120</v>
      </c>
      <c r="N78" s="111" t="s">
        <v>580</v>
      </c>
      <c r="O78" s="111" t="s">
        <v>580</v>
      </c>
      <c r="P78" s="115" t="s">
        <v>120</v>
      </c>
      <c r="Q78" s="114" t="s">
        <v>89</v>
      </c>
      <c r="R78" s="114" t="s">
        <v>90</v>
      </c>
      <c r="S78" s="114" t="s">
        <v>90</v>
      </c>
      <c r="T78" s="115">
        <v>2</v>
      </c>
      <c r="U78" s="114">
        <v>1</v>
      </c>
      <c r="V78" s="111" t="s">
        <v>586</v>
      </c>
      <c r="W78" s="111" t="s">
        <v>114</v>
      </c>
    </row>
    <row r="79" spans="1:23" ht="15" x14ac:dyDescent="0.25">
      <c r="A79" s="111" t="s">
        <v>43</v>
      </c>
      <c r="B79" s="111" t="s">
        <v>644</v>
      </c>
      <c r="C79" s="83" t="s">
        <v>580</v>
      </c>
      <c r="D79" s="112">
        <v>242</v>
      </c>
      <c r="E79" s="113">
        <v>0</v>
      </c>
      <c r="F79" s="114" t="s">
        <v>581</v>
      </c>
      <c r="G79" s="111" t="s">
        <v>582</v>
      </c>
      <c r="H79" s="111" t="s">
        <v>120</v>
      </c>
      <c r="I79" s="111" t="s">
        <v>120</v>
      </c>
      <c r="J79" s="111" t="s">
        <v>120</v>
      </c>
      <c r="K79" s="111" t="s">
        <v>120</v>
      </c>
      <c r="L79" s="111" t="s">
        <v>120</v>
      </c>
      <c r="M79" s="111" t="s">
        <v>120</v>
      </c>
      <c r="N79" s="111" t="s">
        <v>580</v>
      </c>
      <c r="O79" s="111" t="s">
        <v>580</v>
      </c>
      <c r="P79" s="115" t="s">
        <v>120</v>
      </c>
      <c r="Q79" s="114">
        <v>6</v>
      </c>
      <c r="R79" s="114" t="s">
        <v>96</v>
      </c>
      <c r="S79" s="114" t="s">
        <v>96</v>
      </c>
      <c r="T79" s="115">
        <v>1</v>
      </c>
      <c r="U79" s="114">
        <v>1</v>
      </c>
      <c r="V79" s="111" t="s">
        <v>583</v>
      </c>
      <c r="W79" s="111" t="s">
        <v>580</v>
      </c>
    </row>
    <row r="80" spans="1:23" ht="15" x14ac:dyDescent="0.25">
      <c r="A80" s="111" t="s">
        <v>44</v>
      </c>
      <c r="B80" s="111" t="s">
        <v>77</v>
      </c>
      <c r="C80" s="83" t="s">
        <v>580</v>
      </c>
      <c r="D80" s="112">
        <v>181</v>
      </c>
      <c r="E80" s="113">
        <v>0</v>
      </c>
      <c r="F80" s="114" t="s">
        <v>581</v>
      </c>
      <c r="G80" s="111" t="s">
        <v>582</v>
      </c>
      <c r="H80" s="111" t="s">
        <v>120</v>
      </c>
      <c r="I80" s="111" t="s">
        <v>573</v>
      </c>
      <c r="J80" s="111" t="s">
        <v>120</v>
      </c>
      <c r="K80" s="111" t="s">
        <v>120</v>
      </c>
      <c r="L80" s="111" t="s">
        <v>120</v>
      </c>
      <c r="M80" s="111" t="s">
        <v>120</v>
      </c>
      <c r="N80" s="111" t="s">
        <v>580</v>
      </c>
      <c r="O80" s="111" t="s">
        <v>580</v>
      </c>
      <c r="P80" s="115" t="s">
        <v>120</v>
      </c>
      <c r="Q80" s="114" t="s">
        <v>96</v>
      </c>
      <c r="R80" s="114" t="s">
        <v>96</v>
      </c>
      <c r="S80" s="114" t="s">
        <v>96</v>
      </c>
      <c r="T80" s="115">
        <v>2</v>
      </c>
      <c r="U80" s="114">
        <v>2</v>
      </c>
      <c r="V80" s="111" t="s">
        <v>583</v>
      </c>
      <c r="W80" s="111" t="s">
        <v>144</v>
      </c>
    </row>
    <row r="81" spans="1:23" ht="15" x14ac:dyDescent="0.25">
      <c r="A81" s="111" t="s">
        <v>370</v>
      </c>
      <c r="B81" s="111" t="s">
        <v>497</v>
      </c>
      <c r="C81" s="83" t="s">
        <v>580</v>
      </c>
      <c r="D81" s="112">
        <v>89</v>
      </c>
      <c r="E81" s="113">
        <v>-28</v>
      </c>
      <c r="F81" s="114" t="s">
        <v>585</v>
      </c>
      <c r="G81" s="111" t="s">
        <v>582</v>
      </c>
      <c r="H81" s="111" t="s">
        <v>120</v>
      </c>
      <c r="I81" s="111" t="s">
        <v>120</v>
      </c>
      <c r="J81" s="111" t="s">
        <v>120</v>
      </c>
      <c r="K81" s="111" t="s">
        <v>120</v>
      </c>
      <c r="L81" s="111" t="s">
        <v>120</v>
      </c>
      <c r="M81" s="111" t="s">
        <v>120</v>
      </c>
      <c r="N81" s="111" t="s">
        <v>580</v>
      </c>
      <c r="O81" s="111" t="s">
        <v>580</v>
      </c>
      <c r="P81" s="115" t="s">
        <v>120</v>
      </c>
      <c r="Q81" s="114" t="s">
        <v>93</v>
      </c>
      <c r="R81" s="114" t="s">
        <v>93</v>
      </c>
      <c r="S81" s="114" t="s">
        <v>93</v>
      </c>
      <c r="T81" s="115">
        <v>2</v>
      </c>
      <c r="U81" s="114">
        <v>1</v>
      </c>
      <c r="V81" s="111" t="s">
        <v>586</v>
      </c>
      <c r="W81" s="111" t="s">
        <v>114</v>
      </c>
    </row>
    <row r="82" spans="1:23" ht="15" x14ac:dyDescent="0.25">
      <c r="A82" s="111" t="s">
        <v>261</v>
      </c>
      <c r="B82" s="111" t="s">
        <v>645</v>
      </c>
      <c r="C82" s="83">
        <v>41082</v>
      </c>
      <c r="D82" s="112">
        <v>-3542</v>
      </c>
      <c r="E82" s="113">
        <v>-4786</v>
      </c>
      <c r="F82" s="114" t="s">
        <v>585</v>
      </c>
      <c r="G82" s="111" t="s">
        <v>582</v>
      </c>
      <c r="H82" s="111" t="s">
        <v>120</v>
      </c>
      <c r="I82" s="111" t="s">
        <v>120</v>
      </c>
      <c r="J82" s="111" t="s">
        <v>120</v>
      </c>
      <c r="K82" s="111" t="s">
        <v>120</v>
      </c>
      <c r="L82" s="111" t="s">
        <v>120</v>
      </c>
      <c r="M82" s="111" t="s">
        <v>120</v>
      </c>
      <c r="N82" s="111" t="s">
        <v>580</v>
      </c>
      <c r="O82" s="111" t="s">
        <v>580</v>
      </c>
      <c r="P82" s="115" t="s">
        <v>120</v>
      </c>
      <c r="Q82" s="114">
        <v>10</v>
      </c>
      <c r="R82" s="114">
        <v>10</v>
      </c>
      <c r="S82" s="114">
        <v>10</v>
      </c>
      <c r="T82" s="115">
        <v>3</v>
      </c>
      <c r="U82" s="114">
        <v>3</v>
      </c>
      <c r="V82" s="111" t="s">
        <v>583</v>
      </c>
      <c r="W82" s="111" t="s">
        <v>112</v>
      </c>
    </row>
    <row r="83" spans="1:23" ht="15" x14ac:dyDescent="0.25">
      <c r="A83" s="111" t="s">
        <v>262</v>
      </c>
      <c r="B83" s="111" t="s">
        <v>499</v>
      </c>
      <c r="C83" s="83" t="s">
        <v>580</v>
      </c>
      <c r="D83" s="112">
        <v>59</v>
      </c>
      <c r="E83" s="113">
        <v>-40</v>
      </c>
      <c r="F83" s="114" t="s">
        <v>585</v>
      </c>
      <c r="G83" s="111" t="s">
        <v>582</v>
      </c>
      <c r="H83" s="111" t="s">
        <v>120</v>
      </c>
      <c r="I83" s="111" t="s">
        <v>120</v>
      </c>
      <c r="J83" s="111" t="s">
        <v>120</v>
      </c>
      <c r="K83" s="111" t="s">
        <v>120</v>
      </c>
      <c r="L83" s="111" t="s">
        <v>120</v>
      </c>
      <c r="M83" s="111" t="s">
        <v>120</v>
      </c>
      <c r="N83" s="111" t="s">
        <v>646</v>
      </c>
      <c r="O83" s="111">
        <v>2</v>
      </c>
      <c r="P83" s="115" t="s">
        <v>120</v>
      </c>
      <c r="Q83" s="114" t="s">
        <v>87</v>
      </c>
      <c r="R83" s="114" t="s">
        <v>89</v>
      </c>
      <c r="S83" s="114" t="s">
        <v>89</v>
      </c>
      <c r="T83" s="115">
        <v>2</v>
      </c>
      <c r="U83" s="114">
        <v>1</v>
      </c>
      <c r="V83" s="111" t="s">
        <v>586</v>
      </c>
      <c r="W83" s="111" t="s">
        <v>588</v>
      </c>
    </row>
    <row r="84" spans="1:23" ht="15" x14ac:dyDescent="0.25">
      <c r="A84" s="111" t="s">
        <v>264</v>
      </c>
      <c r="B84" s="111" t="s">
        <v>647</v>
      </c>
      <c r="C84" s="83" t="s">
        <v>580</v>
      </c>
      <c r="D84" s="112">
        <v>0</v>
      </c>
      <c r="E84" s="113">
        <v>0</v>
      </c>
      <c r="F84" s="114" t="s">
        <v>585</v>
      </c>
      <c r="G84" s="111" t="s">
        <v>582</v>
      </c>
      <c r="H84" s="111" t="s">
        <v>120</v>
      </c>
      <c r="I84" s="111" t="s">
        <v>120</v>
      </c>
      <c r="J84" s="111" t="s">
        <v>120</v>
      </c>
      <c r="K84" s="111" t="s">
        <v>120</v>
      </c>
      <c r="L84" s="111" t="s">
        <v>120</v>
      </c>
      <c r="M84" s="111" t="s">
        <v>120</v>
      </c>
      <c r="N84" s="111" t="s">
        <v>580</v>
      </c>
      <c r="O84" s="111" t="s">
        <v>580</v>
      </c>
      <c r="P84" s="115" t="s">
        <v>120</v>
      </c>
      <c r="Q84" s="114">
        <v>7</v>
      </c>
      <c r="R84" s="114" t="s">
        <v>96</v>
      </c>
      <c r="S84" s="114" t="s">
        <v>96</v>
      </c>
      <c r="T84" s="115">
        <v>2</v>
      </c>
      <c r="U84" s="114">
        <v>2</v>
      </c>
      <c r="V84" s="111" t="s">
        <v>583</v>
      </c>
      <c r="W84" s="111" t="s">
        <v>114</v>
      </c>
    </row>
    <row r="85" spans="1:23" ht="15" x14ac:dyDescent="0.25">
      <c r="A85" s="111" t="s">
        <v>267</v>
      </c>
      <c r="B85" s="111" t="s">
        <v>501</v>
      </c>
      <c r="C85" s="83" t="s">
        <v>580</v>
      </c>
      <c r="D85" s="112">
        <v>182</v>
      </c>
      <c r="E85" s="113">
        <v>0</v>
      </c>
      <c r="F85" s="114" t="s">
        <v>585</v>
      </c>
      <c r="G85" s="111" t="s">
        <v>582</v>
      </c>
      <c r="H85" s="111" t="s">
        <v>120</v>
      </c>
      <c r="I85" s="111" t="s">
        <v>120</v>
      </c>
      <c r="J85" s="111" t="s">
        <v>120</v>
      </c>
      <c r="K85" s="111" t="s">
        <v>120</v>
      </c>
      <c r="L85" s="111" t="s">
        <v>120</v>
      </c>
      <c r="M85" s="111" t="s">
        <v>120</v>
      </c>
      <c r="N85" s="111" t="s">
        <v>580</v>
      </c>
      <c r="O85" s="111" t="s">
        <v>580</v>
      </c>
      <c r="P85" s="115" t="s">
        <v>120</v>
      </c>
      <c r="Q85" s="114">
        <v>4</v>
      </c>
      <c r="R85" s="114" t="s">
        <v>89</v>
      </c>
      <c r="S85" s="114" t="s">
        <v>89</v>
      </c>
      <c r="T85" s="115">
        <v>2</v>
      </c>
      <c r="U85" s="114">
        <v>1</v>
      </c>
      <c r="V85" s="111" t="s">
        <v>586</v>
      </c>
      <c r="W85" s="111" t="s">
        <v>114</v>
      </c>
    </row>
    <row r="86" spans="1:23" ht="15" x14ac:dyDescent="0.25">
      <c r="A86" s="111" t="s">
        <v>371</v>
      </c>
      <c r="B86" s="111" t="s">
        <v>502</v>
      </c>
      <c r="C86" s="83" t="s">
        <v>580</v>
      </c>
      <c r="D86" s="112">
        <v>261</v>
      </c>
      <c r="E86" s="113">
        <v>0</v>
      </c>
      <c r="F86" s="114" t="s">
        <v>585</v>
      </c>
      <c r="G86" s="111" t="s">
        <v>582</v>
      </c>
      <c r="H86" s="111" t="s">
        <v>120</v>
      </c>
      <c r="I86" s="111" t="s">
        <v>120</v>
      </c>
      <c r="J86" s="111" t="s">
        <v>120</v>
      </c>
      <c r="K86" s="111" t="s">
        <v>120</v>
      </c>
      <c r="L86" s="111" t="s">
        <v>120</v>
      </c>
      <c r="M86" s="111" t="s">
        <v>120</v>
      </c>
      <c r="N86" s="111" t="s">
        <v>580</v>
      </c>
      <c r="O86" s="111" t="s">
        <v>580</v>
      </c>
      <c r="P86" s="115" t="s">
        <v>120</v>
      </c>
      <c r="Q86" s="114" t="s">
        <v>90</v>
      </c>
      <c r="R86" s="114" t="s">
        <v>90</v>
      </c>
      <c r="S86" s="114" t="s">
        <v>90</v>
      </c>
      <c r="T86" s="115">
        <v>2</v>
      </c>
      <c r="U86" s="114">
        <v>2</v>
      </c>
      <c r="V86" s="111" t="s">
        <v>583</v>
      </c>
      <c r="W86" s="111" t="s">
        <v>114</v>
      </c>
    </row>
    <row r="87" spans="1:23" ht="15" x14ac:dyDescent="0.25">
      <c r="A87" s="111" t="s">
        <v>269</v>
      </c>
      <c r="B87" s="111" t="s">
        <v>578</v>
      </c>
      <c r="C87" s="83" t="s">
        <v>580</v>
      </c>
      <c r="D87" s="112">
        <v>231</v>
      </c>
      <c r="E87" s="113">
        <v>0</v>
      </c>
      <c r="F87" s="114" t="s">
        <v>585</v>
      </c>
      <c r="G87" s="111" t="s">
        <v>582</v>
      </c>
      <c r="H87" s="111" t="s">
        <v>120</v>
      </c>
      <c r="I87" s="111" t="s">
        <v>573</v>
      </c>
      <c r="J87" s="111" t="s">
        <v>120</v>
      </c>
      <c r="K87" s="111" t="s">
        <v>120</v>
      </c>
      <c r="L87" s="111" t="s">
        <v>120</v>
      </c>
      <c r="M87" s="111" t="s">
        <v>120</v>
      </c>
      <c r="N87" s="111" t="s">
        <v>630</v>
      </c>
      <c r="O87" s="111">
        <v>2</v>
      </c>
      <c r="P87" s="115" t="s">
        <v>120</v>
      </c>
      <c r="Q87" s="114" t="s">
        <v>92</v>
      </c>
      <c r="R87" s="114" t="s">
        <v>87</v>
      </c>
      <c r="S87" s="114" t="s">
        <v>87</v>
      </c>
      <c r="T87" s="115">
        <v>2</v>
      </c>
      <c r="U87" s="114">
        <v>2</v>
      </c>
      <c r="V87" s="111" t="s">
        <v>583</v>
      </c>
      <c r="W87" s="111" t="s">
        <v>631</v>
      </c>
    </row>
    <row r="88" spans="1:23" s="23" customFormat="1" ht="15" x14ac:dyDescent="0.25">
      <c r="A88" s="111" t="s">
        <v>372</v>
      </c>
      <c r="B88" s="111" t="s">
        <v>504</v>
      </c>
      <c r="C88" s="83" t="s">
        <v>580</v>
      </c>
      <c r="D88" s="112">
        <v>150</v>
      </c>
      <c r="E88" s="113">
        <v>0</v>
      </c>
      <c r="F88" s="114" t="s">
        <v>585</v>
      </c>
      <c r="G88" s="111" t="s">
        <v>582</v>
      </c>
      <c r="H88" s="111" t="s">
        <v>120</v>
      </c>
      <c r="I88" s="111" t="s">
        <v>120</v>
      </c>
      <c r="J88" s="111" t="s">
        <v>120</v>
      </c>
      <c r="K88" s="111" t="s">
        <v>120</v>
      </c>
      <c r="L88" s="111" t="s">
        <v>120</v>
      </c>
      <c r="M88" s="111" t="s">
        <v>120</v>
      </c>
      <c r="N88" s="111" t="s">
        <v>580</v>
      </c>
      <c r="O88" s="111" t="s">
        <v>580</v>
      </c>
      <c r="P88" s="115" t="s">
        <v>120</v>
      </c>
      <c r="Q88" s="114" t="s">
        <v>89</v>
      </c>
      <c r="R88" s="114" t="s">
        <v>89</v>
      </c>
      <c r="S88" s="114" t="s">
        <v>89</v>
      </c>
      <c r="T88" s="115">
        <v>2</v>
      </c>
      <c r="U88" s="114">
        <v>1</v>
      </c>
      <c r="V88" s="111" t="s">
        <v>586</v>
      </c>
      <c r="W88" s="111" t="s">
        <v>114</v>
      </c>
    </row>
    <row r="89" spans="1:23" ht="15" x14ac:dyDescent="0.25">
      <c r="A89" s="111" t="s">
        <v>46</v>
      </c>
      <c r="B89" s="111" t="s">
        <v>302</v>
      </c>
      <c r="C89" s="83" t="s">
        <v>580</v>
      </c>
      <c r="D89" s="112">
        <v>0</v>
      </c>
      <c r="E89" s="113">
        <v>0</v>
      </c>
      <c r="F89" s="114" t="s">
        <v>585</v>
      </c>
      <c r="G89" s="111" t="s">
        <v>582</v>
      </c>
      <c r="H89" s="111" t="s">
        <v>120</v>
      </c>
      <c r="I89" s="111" t="s">
        <v>120</v>
      </c>
      <c r="J89" s="111" t="s">
        <v>120</v>
      </c>
      <c r="K89" s="111" t="s">
        <v>120</v>
      </c>
      <c r="L89" s="111" t="s">
        <v>573</v>
      </c>
      <c r="M89" s="111" t="s">
        <v>120</v>
      </c>
      <c r="N89" s="111" t="s">
        <v>580</v>
      </c>
      <c r="O89" s="111" t="s">
        <v>580</v>
      </c>
      <c r="P89" s="115" t="s">
        <v>120</v>
      </c>
      <c r="Q89" s="114" t="s">
        <v>93</v>
      </c>
      <c r="R89" s="114" t="s">
        <v>94</v>
      </c>
      <c r="S89" s="114" t="s">
        <v>94</v>
      </c>
      <c r="T89" s="115">
        <v>2</v>
      </c>
      <c r="U89" s="114">
        <v>2</v>
      </c>
      <c r="V89" s="111" t="s">
        <v>583</v>
      </c>
      <c r="W89" s="111" t="s">
        <v>615</v>
      </c>
    </row>
    <row r="90" spans="1:23" ht="15" x14ac:dyDescent="0.25">
      <c r="A90" s="111" t="s">
        <v>373</v>
      </c>
      <c r="B90" s="111" t="s">
        <v>505</v>
      </c>
      <c r="C90" s="83" t="s">
        <v>580</v>
      </c>
      <c r="D90" s="112">
        <v>212</v>
      </c>
      <c r="E90" s="113">
        <v>0</v>
      </c>
      <c r="F90" s="114" t="s">
        <v>585</v>
      </c>
      <c r="G90" s="111" t="s">
        <v>582</v>
      </c>
      <c r="H90" s="111" t="s">
        <v>120</v>
      </c>
      <c r="I90" s="111" t="s">
        <v>120</v>
      </c>
      <c r="J90" s="111" t="s">
        <v>120</v>
      </c>
      <c r="K90" s="111" t="s">
        <v>120</v>
      </c>
      <c r="L90" s="111" t="s">
        <v>120</v>
      </c>
      <c r="M90" s="111" t="s">
        <v>120</v>
      </c>
      <c r="N90" s="111" t="s">
        <v>580</v>
      </c>
      <c r="O90" s="111" t="s">
        <v>580</v>
      </c>
      <c r="P90" s="115" t="s">
        <v>120</v>
      </c>
      <c r="Q90" s="114">
        <v>3</v>
      </c>
      <c r="R90" s="114">
        <v>3</v>
      </c>
      <c r="S90" s="114">
        <v>3</v>
      </c>
      <c r="T90" s="115">
        <v>2</v>
      </c>
      <c r="U90" s="114">
        <v>1</v>
      </c>
      <c r="V90" s="111" t="s">
        <v>586</v>
      </c>
      <c r="W90" s="111" t="s">
        <v>114</v>
      </c>
    </row>
    <row r="91" spans="1:23" ht="15" x14ac:dyDescent="0.25">
      <c r="A91" s="111" t="s">
        <v>270</v>
      </c>
      <c r="B91" s="111" t="s">
        <v>648</v>
      </c>
      <c r="C91" s="83" t="s">
        <v>580</v>
      </c>
      <c r="D91" s="112">
        <v>288</v>
      </c>
      <c r="E91" s="113">
        <v>0</v>
      </c>
      <c r="F91" s="114" t="s">
        <v>581</v>
      </c>
      <c r="G91" s="111" t="s">
        <v>582</v>
      </c>
      <c r="H91" s="111" t="s">
        <v>120</v>
      </c>
      <c r="I91" s="111" t="s">
        <v>120</v>
      </c>
      <c r="J91" s="111" t="s">
        <v>120</v>
      </c>
      <c r="K91" s="111" t="s">
        <v>120</v>
      </c>
      <c r="L91" s="111" t="s">
        <v>120</v>
      </c>
      <c r="M91" s="111" t="s">
        <v>120</v>
      </c>
      <c r="N91" s="111" t="s">
        <v>580</v>
      </c>
      <c r="O91" s="111" t="s">
        <v>580</v>
      </c>
      <c r="P91" s="115" t="s">
        <v>120</v>
      </c>
      <c r="Q91" s="114">
        <v>4</v>
      </c>
      <c r="R91" s="114">
        <v>4</v>
      </c>
      <c r="S91" s="114">
        <v>4</v>
      </c>
      <c r="T91" s="115">
        <v>1</v>
      </c>
      <c r="U91" s="114">
        <v>1</v>
      </c>
      <c r="V91" s="111" t="s">
        <v>583</v>
      </c>
      <c r="W91" s="111" t="s">
        <v>580</v>
      </c>
    </row>
    <row r="92" spans="1:23" ht="15" x14ac:dyDescent="0.25">
      <c r="A92" s="111" t="s">
        <v>272</v>
      </c>
      <c r="B92" s="111" t="s">
        <v>649</v>
      </c>
      <c r="C92" s="83" t="s">
        <v>580</v>
      </c>
      <c r="D92" s="112">
        <v>66</v>
      </c>
      <c r="E92" s="113">
        <v>0</v>
      </c>
      <c r="F92" s="114" t="s">
        <v>585</v>
      </c>
      <c r="G92" s="111" t="s">
        <v>582</v>
      </c>
      <c r="H92" s="111" t="s">
        <v>120</v>
      </c>
      <c r="I92" s="111" t="s">
        <v>120</v>
      </c>
      <c r="J92" s="111" t="s">
        <v>120</v>
      </c>
      <c r="K92" s="111" t="s">
        <v>120</v>
      </c>
      <c r="L92" s="111" t="s">
        <v>120</v>
      </c>
      <c r="M92" s="111" t="s">
        <v>120</v>
      </c>
      <c r="N92" s="111" t="s">
        <v>580</v>
      </c>
      <c r="O92" s="111" t="s">
        <v>580</v>
      </c>
      <c r="P92" s="115" t="s">
        <v>120</v>
      </c>
      <c r="Q92" s="114">
        <v>4</v>
      </c>
      <c r="R92" s="114" t="s">
        <v>89</v>
      </c>
      <c r="S92" s="114" t="s">
        <v>89</v>
      </c>
      <c r="T92" s="115">
        <v>2</v>
      </c>
      <c r="U92" s="114">
        <v>2</v>
      </c>
      <c r="V92" s="111" t="s">
        <v>583</v>
      </c>
      <c r="W92" s="111" t="s">
        <v>114</v>
      </c>
    </row>
    <row r="93" spans="1:23" ht="15" x14ac:dyDescent="0.25">
      <c r="A93" s="111" t="s">
        <v>374</v>
      </c>
      <c r="B93" s="111" t="s">
        <v>508</v>
      </c>
      <c r="C93" s="83" t="s">
        <v>580</v>
      </c>
      <c r="D93" s="112">
        <v>28</v>
      </c>
      <c r="E93" s="113">
        <v>0</v>
      </c>
      <c r="F93" s="114" t="s">
        <v>585</v>
      </c>
      <c r="G93" s="111" t="s">
        <v>582</v>
      </c>
      <c r="H93" s="111" t="s">
        <v>120</v>
      </c>
      <c r="I93" s="111" t="s">
        <v>120</v>
      </c>
      <c r="J93" s="111" t="s">
        <v>120</v>
      </c>
      <c r="K93" s="111" t="s">
        <v>120</v>
      </c>
      <c r="L93" s="111" t="s">
        <v>120</v>
      </c>
      <c r="M93" s="111" t="s">
        <v>120</v>
      </c>
      <c r="N93" s="111" t="s">
        <v>580</v>
      </c>
      <c r="O93" s="111" t="s">
        <v>580</v>
      </c>
      <c r="P93" s="115" t="s">
        <v>120</v>
      </c>
      <c r="Q93" s="114" t="s">
        <v>95</v>
      </c>
      <c r="R93" s="114" t="s">
        <v>95</v>
      </c>
      <c r="S93" s="114" t="s">
        <v>95</v>
      </c>
      <c r="T93" s="115">
        <v>2</v>
      </c>
      <c r="U93" s="114">
        <v>2</v>
      </c>
      <c r="V93" s="111" t="s">
        <v>583</v>
      </c>
      <c r="W93" s="111" t="s">
        <v>114</v>
      </c>
    </row>
    <row r="94" spans="1:23" ht="15" x14ac:dyDescent="0.25">
      <c r="A94" s="111" t="s">
        <v>375</v>
      </c>
      <c r="B94" s="111" t="s">
        <v>650</v>
      </c>
      <c r="C94" s="83" t="s">
        <v>580</v>
      </c>
      <c r="D94" s="112">
        <v>90</v>
      </c>
      <c r="E94" s="113">
        <v>0</v>
      </c>
      <c r="F94" s="114" t="s">
        <v>585</v>
      </c>
      <c r="G94" s="111" t="s">
        <v>582</v>
      </c>
      <c r="H94" s="111" t="s">
        <v>120</v>
      </c>
      <c r="I94" s="111" t="s">
        <v>120</v>
      </c>
      <c r="J94" s="111" t="s">
        <v>120</v>
      </c>
      <c r="K94" s="111" t="s">
        <v>120</v>
      </c>
      <c r="L94" s="111" t="s">
        <v>120</v>
      </c>
      <c r="M94" s="111" t="s">
        <v>120</v>
      </c>
      <c r="N94" s="111" t="s">
        <v>580</v>
      </c>
      <c r="O94" s="111" t="s">
        <v>580</v>
      </c>
      <c r="P94" s="115" t="s">
        <v>120</v>
      </c>
      <c r="Q94" s="114" t="s">
        <v>93</v>
      </c>
      <c r="R94" s="114" t="s">
        <v>93</v>
      </c>
      <c r="S94" s="114" t="s">
        <v>93</v>
      </c>
      <c r="T94" s="115">
        <v>2</v>
      </c>
      <c r="U94" s="114">
        <v>1</v>
      </c>
      <c r="V94" s="111" t="s">
        <v>586</v>
      </c>
      <c r="W94" s="111" t="s">
        <v>114</v>
      </c>
    </row>
    <row r="95" spans="1:23" ht="15" x14ac:dyDescent="0.25">
      <c r="A95" s="111" t="s">
        <v>275</v>
      </c>
      <c r="B95" s="111" t="s">
        <v>510</v>
      </c>
      <c r="C95" s="83" t="s">
        <v>580</v>
      </c>
      <c r="D95" s="112">
        <v>43</v>
      </c>
      <c r="E95" s="113">
        <v>0</v>
      </c>
      <c r="F95" s="114" t="s">
        <v>585</v>
      </c>
      <c r="G95" s="111" t="s">
        <v>582</v>
      </c>
      <c r="H95" s="111" t="s">
        <v>120</v>
      </c>
      <c r="I95" s="111" t="s">
        <v>120</v>
      </c>
      <c r="J95" s="111" t="s">
        <v>120</v>
      </c>
      <c r="K95" s="111" t="s">
        <v>120</v>
      </c>
      <c r="L95" s="111" t="s">
        <v>120</v>
      </c>
      <c r="M95" s="111" t="s">
        <v>120</v>
      </c>
      <c r="N95" s="111" t="s">
        <v>580</v>
      </c>
      <c r="O95" s="111" t="s">
        <v>580</v>
      </c>
      <c r="P95" s="115" t="s">
        <v>120</v>
      </c>
      <c r="Q95" s="114">
        <v>5</v>
      </c>
      <c r="R95" s="114" t="s">
        <v>92</v>
      </c>
      <c r="S95" s="114" t="s">
        <v>92</v>
      </c>
      <c r="T95" s="115">
        <v>2</v>
      </c>
      <c r="U95" s="114">
        <v>1</v>
      </c>
      <c r="V95" s="111" t="s">
        <v>586</v>
      </c>
      <c r="W95" s="111" t="s">
        <v>114</v>
      </c>
    </row>
    <row r="96" spans="1:23" ht="15" x14ac:dyDescent="0.25">
      <c r="A96" s="111" t="s">
        <v>280</v>
      </c>
      <c r="B96" s="111" t="s">
        <v>651</v>
      </c>
      <c r="C96" s="83" t="s">
        <v>580</v>
      </c>
      <c r="D96" s="112">
        <v>165</v>
      </c>
      <c r="E96" s="113">
        <v>-8</v>
      </c>
      <c r="F96" s="114" t="s">
        <v>585</v>
      </c>
      <c r="G96" s="111" t="s">
        <v>582</v>
      </c>
      <c r="H96" s="111" t="s">
        <v>120</v>
      </c>
      <c r="I96" s="111" t="s">
        <v>120</v>
      </c>
      <c r="J96" s="111" t="s">
        <v>120</v>
      </c>
      <c r="K96" s="111" t="s">
        <v>120</v>
      </c>
      <c r="L96" s="111" t="s">
        <v>120</v>
      </c>
      <c r="M96" s="111" t="s">
        <v>120</v>
      </c>
      <c r="N96" s="111" t="s">
        <v>580</v>
      </c>
      <c r="O96" s="111" t="s">
        <v>580</v>
      </c>
      <c r="P96" s="115" t="s">
        <v>120</v>
      </c>
      <c r="Q96" s="114">
        <v>5</v>
      </c>
      <c r="R96" s="114" t="s">
        <v>92</v>
      </c>
      <c r="S96" s="114" t="s">
        <v>92</v>
      </c>
      <c r="T96" s="115">
        <v>2</v>
      </c>
      <c r="U96" s="114">
        <v>1</v>
      </c>
      <c r="V96" s="111" t="s">
        <v>586</v>
      </c>
      <c r="W96" s="111" t="s">
        <v>114</v>
      </c>
    </row>
    <row r="97" spans="1:23" ht="15" x14ac:dyDescent="0.25">
      <c r="A97" s="111" t="s">
        <v>376</v>
      </c>
      <c r="B97" s="111" t="s">
        <v>652</v>
      </c>
      <c r="C97" s="83" t="s">
        <v>580</v>
      </c>
      <c r="D97" s="112">
        <v>0</v>
      </c>
      <c r="E97" s="113">
        <v>-70</v>
      </c>
      <c r="F97" s="114" t="s">
        <v>585</v>
      </c>
      <c r="G97" s="111" t="s">
        <v>582</v>
      </c>
      <c r="H97" s="111" t="s">
        <v>120</v>
      </c>
      <c r="I97" s="111" t="s">
        <v>120</v>
      </c>
      <c r="J97" s="111" t="s">
        <v>120</v>
      </c>
      <c r="K97" s="111" t="s">
        <v>120</v>
      </c>
      <c r="L97" s="111" t="s">
        <v>120</v>
      </c>
      <c r="M97" s="111" t="s">
        <v>120</v>
      </c>
      <c r="N97" s="111" t="s">
        <v>580</v>
      </c>
      <c r="O97" s="111" t="s">
        <v>580</v>
      </c>
      <c r="P97" s="115" t="s">
        <v>120</v>
      </c>
      <c r="Q97" s="114" t="s">
        <v>90</v>
      </c>
      <c r="R97" s="114">
        <v>4</v>
      </c>
      <c r="S97" s="114">
        <v>4</v>
      </c>
      <c r="T97" s="115">
        <v>2</v>
      </c>
      <c r="U97" s="114">
        <v>2</v>
      </c>
      <c r="V97" s="111" t="s">
        <v>583</v>
      </c>
      <c r="W97" s="111" t="s">
        <v>588</v>
      </c>
    </row>
    <row r="98" spans="1:23" ht="15" x14ac:dyDescent="0.25">
      <c r="A98" s="111" t="s">
        <v>48</v>
      </c>
      <c r="B98" s="111" t="s">
        <v>653</v>
      </c>
      <c r="C98" s="83" t="s">
        <v>580</v>
      </c>
      <c r="D98" s="112">
        <v>181</v>
      </c>
      <c r="E98" s="113">
        <v>0</v>
      </c>
      <c r="F98" s="114" t="s">
        <v>585</v>
      </c>
      <c r="G98" s="111" t="s">
        <v>582</v>
      </c>
      <c r="H98" s="111" t="s">
        <v>120</v>
      </c>
      <c r="I98" s="111" t="s">
        <v>120</v>
      </c>
      <c r="J98" s="111" t="s">
        <v>120</v>
      </c>
      <c r="K98" s="111" t="s">
        <v>120</v>
      </c>
      <c r="L98" s="111" t="s">
        <v>120</v>
      </c>
      <c r="M98" s="111" t="s">
        <v>120</v>
      </c>
      <c r="N98" s="111" t="s">
        <v>589</v>
      </c>
      <c r="O98" s="111">
        <v>1</v>
      </c>
      <c r="P98" s="115" t="s">
        <v>120</v>
      </c>
      <c r="Q98" s="114" t="s">
        <v>90</v>
      </c>
      <c r="R98" s="114" t="s">
        <v>90</v>
      </c>
      <c r="S98" s="114" t="s">
        <v>90</v>
      </c>
      <c r="T98" s="115">
        <v>2</v>
      </c>
      <c r="U98" s="114">
        <v>1</v>
      </c>
      <c r="V98" s="111" t="s">
        <v>586</v>
      </c>
      <c r="W98" s="111" t="s">
        <v>114</v>
      </c>
    </row>
    <row r="99" spans="1:23" ht="15" x14ac:dyDescent="0.25">
      <c r="A99" s="111" t="s">
        <v>286</v>
      </c>
      <c r="B99" s="111" t="s">
        <v>654</v>
      </c>
      <c r="C99" s="83" t="s">
        <v>580</v>
      </c>
      <c r="D99" s="112">
        <v>227</v>
      </c>
      <c r="E99" s="113">
        <v>0</v>
      </c>
      <c r="F99" s="114" t="s">
        <v>585</v>
      </c>
      <c r="G99" s="111" t="s">
        <v>582</v>
      </c>
      <c r="H99" s="111" t="s">
        <v>120</v>
      </c>
      <c r="I99" s="111" t="s">
        <v>120</v>
      </c>
      <c r="J99" s="111" t="s">
        <v>120</v>
      </c>
      <c r="K99" s="111" t="s">
        <v>120</v>
      </c>
      <c r="L99" s="111" t="s">
        <v>120</v>
      </c>
      <c r="M99" s="111" t="s">
        <v>120</v>
      </c>
      <c r="N99" s="111" t="s">
        <v>580</v>
      </c>
      <c r="O99" s="111" t="s">
        <v>580</v>
      </c>
      <c r="P99" s="115" t="s">
        <v>120</v>
      </c>
      <c r="Q99" s="114" t="s">
        <v>93</v>
      </c>
      <c r="R99" s="114">
        <v>4</v>
      </c>
      <c r="S99" s="114">
        <v>4</v>
      </c>
      <c r="T99" s="115">
        <v>2</v>
      </c>
      <c r="U99" s="114">
        <v>1</v>
      </c>
      <c r="V99" s="111" t="s">
        <v>586</v>
      </c>
      <c r="W99" s="111" t="s">
        <v>114</v>
      </c>
    </row>
    <row r="100" spans="1:23" ht="15" x14ac:dyDescent="0.25">
      <c r="A100" s="111" t="s">
        <v>287</v>
      </c>
      <c r="B100" s="111" t="s">
        <v>655</v>
      </c>
      <c r="C100" s="83" t="s">
        <v>580</v>
      </c>
      <c r="D100" s="112">
        <v>180</v>
      </c>
      <c r="E100" s="113">
        <v>0</v>
      </c>
      <c r="F100" s="114" t="s">
        <v>585</v>
      </c>
      <c r="G100" s="111" t="s">
        <v>582</v>
      </c>
      <c r="H100" s="111" t="s">
        <v>120</v>
      </c>
      <c r="I100" s="111" t="s">
        <v>120</v>
      </c>
      <c r="J100" s="111" t="s">
        <v>120</v>
      </c>
      <c r="K100" s="111" t="s">
        <v>120</v>
      </c>
      <c r="L100" s="111" t="s">
        <v>120</v>
      </c>
      <c r="M100" s="111" t="s">
        <v>120</v>
      </c>
      <c r="N100" s="111" t="s">
        <v>580</v>
      </c>
      <c r="O100" s="111" t="s">
        <v>580</v>
      </c>
      <c r="P100" s="115" t="s">
        <v>120</v>
      </c>
      <c r="Q100" s="114" t="s">
        <v>89</v>
      </c>
      <c r="R100" s="114">
        <v>4</v>
      </c>
      <c r="S100" s="114">
        <v>4</v>
      </c>
      <c r="T100" s="115">
        <v>2</v>
      </c>
      <c r="U100" s="114">
        <v>1</v>
      </c>
      <c r="V100" s="111" t="s">
        <v>586</v>
      </c>
      <c r="W100" s="111" t="s">
        <v>114</v>
      </c>
    </row>
    <row r="101" spans="1:23" ht="15" x14ac:dyDescent="0.25">
      <c r="A101" s="111" t="s">
        <v>377</v>
      </c>
      <c r="B101" s="111" t="s">
        <v>516</v>
      </c>
      <c r="C101" s="83" t="s">
        <v>580</v>
      </c>
      <c r="D101" s="112">
        <v>90</v>
      </c>
      <c r="E101" s="113">
        <v>0</v>
      </c>
      <c r="F101" s="114" t="s">
        <v>585</v>
      </c>
      <c r="G101" s="111" t="s">
        <v>582</v>
      </c>
      <c r="H101" s="111" t="s">
        <v>120</v>
      </c>
      <c r="I101" s="111" t="s">
        <v>120</v>
      </c>
      <c r="J101" s="111" t="s">
        <v>120</v>
      </c>
      <c r="K101" s="111" t="s">
        <v>120</v>
      </c>
      <c r="L101" s="111" t="s">
        <v>120</v>
      </c>
      <c r="M101" s="111" t="s">
        <v>120</v>
      </c>
      <c r="N101" s="111" t="s">
        <v>599</v>
      </c>
      <c r="O101" s="111">
        <v>1</v>
      </c>
      <c r="P101" s="115" t="s">
        <v>120</v>
      </c>
      <c r="Q101" s="114" t="s">
        <v>96</v>
      </c>
      <c r="R101" s="114" t="s">
        <v>96</v>
      </c>
      <c r="S101" s="114" t="s">
        <v>96</v>
      </c>
      <c r="T101" s="115">
        <v>2</v>
      </c>
      <c r="U101" s="114">
        <v>1</v>
      </c>
      <c r="V101" s="111" t="s">
        <v>586</v>
      </c>
      <c r="W101" s="111" t="s">
        <v>114</v>
      </c>
    </row>
    <row r="102" spans="1:23" ht="15" x14ac:dyDescent="0.25">
      <c r="A102" s="111" t="s">
        <v>378</v>
      </c>
      <c r="B102" s="111" t="s">
        <v>656</v>
      </c>
      <c r="C102" s="83" t="s">
        <v>580</v>
      </c>
      <c r="D102" s="112">
        <v>0</v>
      </c>
      <c r="E102" s="113">
        <v>-50</v>
      </c>
      <c r="F102" s="114" t="s">
        <v>585</v>
      </c>
      <c r="G102" s="111" t="s">
        <v>582</v>
      </c>
      <c r="H102" s="111" t="s">
        <v>120</v>
      </c>
      <c r="I102" s="111" t="s">
        <v>120</v>
      </c>
      <c r="J102" s="111" t="s">
        <v>120</v>
      </c>
      <c r="K102" s="111" t="s">
        <v>120</v>
      </c>
      <c r="L102" s="111" t="s">
        <v>120</v>
      </c>
      <c r="M102" s="111" t="s">
        <v>120</v>
      </c>
      <c r="N102" s="111" t="s">
        <v>657</v>
      </c>
      <c r="O102" s="111">
        <v>2</v>
      </c>
      <c r="P102" s="115" t="s">
        <v>120</v>
      </c>
      <c r="Q102" s="114" t="s">
        <v>90</v>
      </c>
      <c r="R102" s="114" t="s">
        <v>89</v>
      </c>
      <c r="S102" s="114" t="s">
        <v>89</v>
      </c>
      <c r="T102" s="115">
        <v>2</v>
      </c>
      <c r="U102" s="114">
        <v>1</v>
      </c>
      <c r="V102" s="111" t="s">
        <v>586</v>
      </c>
      <c r="W102" s="111" t="s">
        <v>588</v>
      </c>
    </row>
    <row r="103" spans="1:23" ht="15" x14ac:dyDescent="0.25">
      <c r="A103" s="111" t="s">
        <v>379</v>
      </c>
      <c r="B103" s="111" t="s">
        <v>518</v>
      </c>
      <c r="C103" s="83" t="s">
        <v>580</v>
      </c>
      <c r="D103" s="112">
        <v>177</v>
      </c>
      <c r="E103" s="113">
        <v>-35</v>
      </c>
      <c r="F103" s="114" t="s">
        <v>585</v>
      </c>
      <c r="G103" s="111" t="s">
        <v>582</v>
      </c>
      <c r="H103" s="111" t="s">
        <v>120</v>
      </c>
      <c r="I103" s="111" t="s">
        <v>120</v>
      </c>
      <c r="J103" s="111" t="s">
        <v>120</v>
      </c>
      <c r="K103" s="111" t="s">
        <v>120</v>
      </c>
      <c r="L103" s="111" t="s">
        <v>120</v>
      </c>
      <c r="M103" s="111" t="s">
        <v>120</v>
      </c>
      <c r="N103" s="111" t="s">
        <v>580</v>
      </c>
      <c r="O103" s="111" t="s">
        <v>580</v>
      </c>
      <c r="P103" s="115" t="s">
        <v>120</v>
      </c>
      <c r="Q103" s="114" t="s">
        <v>90</v>
      </c>
      <c r="R103" s="114" t="s">
        <v>90</v>
      </c>
      <c r="S103" s="114" t="s">
        <v>90</v>
      </c>
      <c r="T103" s="115">
        <v>2</v>
      </c>
      <c r="U103" s="114">
        <v>1</v>
      </c>
      <c r="V103" s="111" t="s">
        <v>586</v>
      </c>
      <c r="W103" s="111" t="s">
        <v>588</v>
      </c>
    </row>
    <row r="104" spans="1:23" ht="15" x14ac:dyDescent="0.25">
      <c r="A104" s="111" t="s">
        <v>520</v>
      </c>
      <c r="B104" s="111" t="s">
        <v>658</v>
      </c>
      <c r="C104" s="83" t="s">
        <v>580</v>
      </c>
      <c r="D104" s="112">
        <v>120</v>
      </c>
      <c r="E104" s="113">
        <v>0</v>
      </c>
      <c r="F104" s="114" t="s">
        <v>585</v>
      </c>
      <c r="G104" s="111" t="s">
        <v>582</v>
      </c>
      <c r="H104" s="111" t="s">
        <v>120</v>
      </c>
      <c r="I104" s="111" t="s">
        <v>120</v>
      </c>
      <c r="J104" s="111" t="s">
        <v>120</v>
      </c>
      <c r="K104" s="111" t="s">
        <v>120</v>
      </c>
      <c r="L104" s="111" t="s">
        <v>120</v>
      </c>
      <c r="M104" s="111" t="s">
        <v>120</v>
      </c>
      <c r="N104" s="111" t="s">
        <v>580</v>
      </c>
      <c r="O104" s="111" t="s">
        <v>580</v>
      </c>
      <c r="P104" s="115" t="s">
        <v>120</v>
      </c>
      <c r="Q104" s="114">
        <v>4</v>
      </c>
      <c r="R104" s="114">
        <v>4</v>
      </c>
      <c r="S104" s="114">
        <v>4</v>
      </c>
      <c r="T104" s="115">
        <v>2</v>
      </c>
      <c r="U104" s="114">
        <v>1</v>
      </c>
      <c r="V104" s="111" t="s">
        <v>586</v>
      </c>
      <c r="W104" s="111" t="s">
        <v>114</v>
      </c>
    </row>
    <row r="105" spans="1:23" ht="15" x14ac:dyDescent="0.25">
      <c r="A105" s="111" t="s">
        <v>49</v>
      </c>
      <c r="B105" s="111" t="s">
        <v>107</v>
      </c>
      <c r="C105" s="83" t="s">
        <v>580</v>
      </c>
      <c r="D105" s="112">
        <v>0</v>
      </c>
      <c r="E105" s="113">
        <v>-7</v>
      </c>
      <c r="F105" s="114" t="s">
        <v>585</v>
      </c>
      <c r="G105" s="111" t="s">
        <v>582</v>
      </c>
      <c r="H105" s="111" t="s">
        <v>120</v>
      </c>
      <c r="I105" s="111" t="s">
        <v>120</v>
      </c>
      <c r="J105" s="111" t="s">
        <v>120</v>
      </c>
      <c r="K105" s="111" t="s">
        <v>120</v>
      </c>
      <c r="L105" s="111" t="s">
        <v>120</v>
      </c>
      <c r="M105" s="111" t="s">
        <v>120</v>
      </c>
      <c r="N105" s="111" t="s">
        <v>659</v>
      </c>
      <c r="O105" s="111">
        <v>2</v>
      </c>
      <c r="P105" s="115" t="s">
        <v>120</v>
      </c>
      <c r="Q105" s="114">
        <v>6</v>
      </c>
      <c r="R105" s="114">
        <v>6</v>
      </c>
      <c r="S105" s="114">
        <v>6</v>
      </c>
      <c r="T105" s="115">
        <v>2</v>
      </c>
      <c r="U105" s="114">
        <v>2</v>
      </c>
      <c r="V105" s="111" t="s">
        <v>583</v>
      </c>
      <c r="W105" s="111" t="s">
        <v>114</v>
      </c>
    </row>
    <row r="106" spans="1:23" ht="15" x14ac:dyDescent="0.25">
      <c r="A106" s="111" t="s">
        <v>380</v>
      </c>
      <c r="B106" s="111" t="s">
        <v>575</v>
      </c>
      <c r="C106" s="83" t="s">
        <v>580</v>
      </c>
      <c r="D106" s="112">
        <v>182</v>
      </c>
      <c r="E106" s="113">
        <v>-35</v>
      </c>
      <c r="F106" s="114" t="s">
        <v>585</v>
      </c>
      <c r="G106" s="111" t="s">
        <v>582</v>
      </c>
      <c r="H106" s="111" t="s">
        <v>120</v>
      </c>
      <c r="I106" s="111" t="s">
        <v>120</v>
      </c>
      <c r="J106" s="111" t="s">
        <v>120</v>
      </c>
      <c r="K106" s="111" t="s">
        <v>120</v>
      </c>
      <c r="L106" s="111" t="s">
        <v>573</v>
      </c>
      <c r="M106" s="111" t="s">
        <v>120</v>
      </c>
      <c r="N106" s="111" t="s">
        <v>580</v>
      </c>
      <c r="O106" s="111" t="s">
        <v>580</v>
      </c>
      <c r="P106" s="115" t="s">
        <v>120</v>
      </c>
      <c r="Q106" s="114" t="s">
        <v>90</v>
      </c>
      <c r="R106" s="114" t="s">
        <v>90</v>
      </c>
      <c r="S106" s="114" t="s">
        <v>90</v>
      </c>
      <c r="T106" s="115">
        <v>2</v>
      </c>
      <c r="U106" s="114">
        <v>2</v>
      </c>
      <c r="V106" s="111" t="s">
        <v>583</v>
      </c>
      <c r="W106" s="111" t="s">
        <v>660</v>
      </c>
    </row>
    <row r="107" spans="1:23" ht="15" x14ac:dyDescent="0.25">
      <c r="A107" s="111" t="s">
        <v>50</v>
      </c>
      <c r="B107" s="111" t="s">
        <v>108</v>
      </c>
      <c r="C107" s="83" t="s">
        <v>580</v>
      </c>
      <c r="D107" s="112">
        <v>303</v>
      </c>
      <c r="E107" s="113">
        <v>0</v>
      </c>
      <c r="F107" s="114" t="s">
        <v>585</v>
      </c>
      <c r="G107" s="111" t="s">
        <v>582</v>
      </c>
      <c r="H107" s="111" t="s">
        <v>120</v>
      </c>
      <c r="I107" s="111" t="s">
        <v>120</v>
      </c>
      <c r="J107" s="111" t="s">
        <v>120</v>
      </c>
      <c r="K107" s="111" t="s">
        <v>120</v>
      </c>
      <c r="L107" s="111" t="s">
        <v>120</v>
      </c>
      <c r="M107" s="111" t="s">
        <v>120</v>
      </c>
      <c r="N107" s="111" t="s">
        <v>580</v>
      </c>
      <c r="O107" s="111" t="s">
        <v>580</v>
      </c>
      <c r="P107" s="115" t="s">
        <v>120</v>
      </c>
      <c r="Q107" s="114">
        <v>5</v>
      </c>
      <c r="R107" s="114" t="s">
        <v>90</v>
      </c>
      <c r="S107" s="114" t="s">
        <v>90</v>
      </c>
      <c r="T107" s="115">
        <v>2</v>
      </c>
      <c r="U107" s="114">
        <v>1</v>
      </c>
      <c r="V107" s="111" t="s">
        <v>586</v>
      </c>
      <c r="W107" s="111" t="s">
        <v>114</v>
      </c>
    </row>
    <row r="108" spans="1:23" ht="15" x14ac:dyDescent="0.25">
      <c r="A108" s="111" t="s">
        <v>298</v>
      </c>
      <c r="B108" s="111" t="s">
        <v>524</v>
      </c>
      <c r="C108" s="83" t="s">
        <v>580</v>
      </c>
      <c r="D108" s="112">
        <v>0</v>
      </c>
      <c r="E108" s="113">
        <v>0</v>
      </c>
      <c r="F108" s="114" t="s">
        <v>585</v>
      </c>
      <c r="G108" s="111" t="s">
        <v>582</v>
      </c>
      <c r="H108" s="111" t="s">
        <v>120</v>
      </c>
      <c r="I108" s="111" t="s">
        <v>120</v>
      </c>
      <c r="J108" s="111" t="s">
        <v>120</v>
      </c>
      <c r="K108" s="111" t="s">
        <v>120</v>
      </c>
      <c r="L108" s="111" t="s">
        <v>120</v>
      </c>
      <c r="M108" s="111" t="s">
        <v>120</v>
      </c>
      <c r="N108" s="111" t="s">
        <v>580</v>
      </c>
      <c r="O108" s="111" t="s">
        <v>580</v>
      </c>
      <c r="P108" s="115" t="s">
        <v>120</v>
      </c>
      <c r="Q108" s="114" t="s">
        <v>92</v>
      </c>
      <c r="R108" s="114" t="s">
        <v>90</v>
      </c>
      <c r="S108" s="114" t="s">
        <v>90</v>
      </c>
      <c r="T108" s="115">
        <v>2</v>
      </c>
      <c r="U108" s="114">
        <v>1</v>
      </c>
      <c r="V108" s="111" t="s">
        <v>586</v>
      </c>
      <c r="W108" s="111" t="s">
        <v>114</v>
      </c>
    </row>
    <row r="109" spans="1:23" ht="15" x14ac:dyDescent="0.25">
      <c r="A109" s="111" t="s">
        <v>300</v>
      </c>
      <c r="B109" s="111" t="s">
        <v>525</v>
      </c>
      <c r="C109" s="83">
        <v>45108</v>
      </c>
      <c r="D109" s="112">
        <v>-474</v>
      </c>
      <c r="E109" s="113">
        <v>-385</v>
      </c>
      <c r="F109" s="114" t="s">
        <v>585</v>
      </c>
      <c r="G109" s="111" t="s">
        <v>582</v>
      </c>
      <c r="H109" s="111" t="s">
        <v>120</v>
      </c>
      <c r="I109" s="111" t="s">
        <v>120</v>
      </c>
      <c r="J109" s="111" t="s">
        <v>120</v>
      </c>
      <c r="K109" s="111" t="s">
        <v>120</v>
      </c>
      <c r="L109" s="111" t="s">
        <v>120</v>
      </c>
      <c r="M109" s="111" t="s">
        <v>120</v>
      </c>
      <c r="N109" s="111" t="s">
        <v>580</v>
      </c>
      <c r="O109" s="111" t="s">
        <v>580</v>
      </c>
      <c r="P109" s="115" t="s">
        <v>120</v>
      </c>
      <c r="Q109" s="114" t="s">
        <v>90</v>
      </c>
      <c r="R109" s="114">
        <v>10</v>
      </c>
      <c r="S109" s="114">
        <v>10</v>
      </c>
      <c r="T109" s="115">
        <v>3</v>
      </c>
      <c r="U109" s="114">
        <v>3</v>
      </c>
      <c r="V109" s="111" t="s">
        <v>583</v>
      </c>
      <c r="W109" s="111" t="s">
        <v>112</v>
      </c>
    </row>
    <row r="110" spans="1:23" ht="15" x14ac:dyDescent="0.25">
      <c r="A110" s="111" t="s">
        <v>381</v>
      </c>
      <c r="B110" s="111" t="s">
        <v>526</v>
      </c>
      <c r="C110" s="83" t="s">
        <v>580</v>
      </c>
      <c r="D110" s="112">
        <v>60</v>
      </c>
      <c r="E110" s="113">
        <v>0</v>
      </c>
      <c r="F110" s="114" t="s">
        <v>585</v>
      </c>
      <c r="G110" s="111" t="s">
        <v>582</v>
      </c>
      <c r="H110" s="111" t="s">
        <v>120</v>
      </c>
      <c r="I110" s="111" t="s">
        <v>120</v>
      </c>
      <c r="J110" s="111" t="s">
        <v>120</v>
      </c>
      <c r="K110" s="111" t="s">
        <v>120</v>
      </c>
      <c r="L110" s="111" t="s">
        <v>120</v>
      </c>
      <c r="M110" s="111" t="s">
        <v>120</v>
      </c>
      <c r="N110" s="111" t="s">
        <v>580</v>
      </c>
      <c r="O110" s="111" t="s">
        <v>580</v>
      </c>
      <c r="P110" s="115" t="s">
        <v>120</v>
      </c>
      <c r="Q110" s="114" t="s">
        <v>94</v>
      </c>
      <c r="R110" s="114" t="s">
        <v>94</v>
      </c>
      <c r="S110" s="114" t="s">
        <v>94</v>
      </c>
      <c r="T110" s="115">
        <v>2</v>
      </c>
      <c r="U110" s="114">
        <v>1</v>
      </c>
      <c r="V110" s="111" t="s">
        <v>586</v>
      </c>
      <c r="W110" s="111" t="s">
        <v>114</v>
      </c>
    </row>
    <row r="111" spans="1:23" ht="15" x14ac:dyDescent="0.25">
      <c r="A111" s="111" t="s">
        <v>301</v>
      </c>
      <c r="B111" s="111" t="s">
        <v>527</v>
      </c>
      <c r="C111" s="83" t="s">
        <v>580</v>
      </c>
      <c r="D111" s="112">
        <v>59</v>
      </c>
      <c r="E111" s="113">
        <v>0</v>
      </c>
      <c r="F111" s="114" t="s">
        <v>585</v>
      </c>
      <c r="G111" s="111" t="s">
        <v>582</v>
      </c>
      <c r="H111" s="111" t="s">
        <v>120</v>
      </c>
      <c r="I111" s="111" t="s">
        <v>120</v>
      </c>
      <c r="J111" s="111" t="s">
        <v>120</v>
      </c>
      <c r="K111" s="111" t="s">
        <v>120</v>
      </c>
      <c r="L111" s="111" t="s">
        <v>120</v>
      </c>
      <c r="M111" s="111" t="s">
        <v>120</v>
      </c>
      <c r="N111" s="111" t="s">
        <v>661</v>
      </c>
      <c r="O111" s="111">
        <v>1</v>
      </c>
      <c r="P111" s="115" t="s">
        <v>120</v>
      </c>
      <c r="Q111" s="114" t="s">
        <v>90</v>
      </c>
      <c r="R111" s="114">
        <v>4</v>
      </c>
      <c r="S111" s="114">
        <v>4</v>
      </c>
      <c r="T111" s="115">
        <v>2</v>
      </c>
      <c r="U111" s="114">
        <v>1</v>
      </c>
      <c r="V111" s="111" t="s">
        <v>586</v>
      </c>
      <c r="W111" s="111" t="s">
        <v>114</v>
      </c>
    </row>
    <row r="112" spans="1:23" ht="15" x14ac:dyDescent="0.25">
      <c r="A112" s="111" t="s">
        <v>382</v>
      </c>
      <c r="B112" s="111" t="s">
        <v>662</v>
      </c>
      <c r="C112" s="83" t="s">
        <v>580</v>
      </c>
      <c r="D112" s="112">
        <v>0</v>
      </c>
      <c r="E112" s="113">
        <v>0</v>
      </c>
      <c r="F112" s="114" t="s">
        <v>585</v>
      </c>
      <c r="G112" s="111" t="s">
        <v>582</v>
      </c>
      <c r="H112" s="111" t="s">
        <v>120</v>
      </c>
      <c r="I112" s="111" t="s">
        <v>120</v>
      </c>
      <c r="J112" s="111" t="s">
        <v>120</v>
      </c>
      <c r="K112" s="111" t="s">
        <v>120</v>
      </c>
      <c r="L112" s="111" t="s">
        <v>120</v>
      </c>
      <c r="M112" s="111" t="s">
        <v>120</v>
      </c>
      <c r="N112" s="111" t="s">
        <v>663</v>
      </c>
      <c r="O112" s="111">
        <v>1</v>
      </c>
      <c r="P112" s="115" t="s">
        <v>120</v>
      </c>
      <c r="Q112" s="114">
        <v>4</v>
      </c>
      <c r="R112" s="114">
        <v>4</v>
      </c>
      <c r="S112" s="114">
        <v>4</v>
      </c>
      <c r="T112" s="115">
        <v>2</v>
      </c>
      <c r="U112" s="114">
        <v>1</v>
      </c>
      <c r="V112" s="111" t="s">
        <v>586</v>
      </c>
      <c r="W112" s="111" t="s">
        <v>114</v>
      </c>
    </row>
    <row r="113" spans="1:23" ht="15" x14ac:dyDescent="0.25">
      <c r="A113" s="111" t="s">
        <v>383</v>
      </c>
      <c r="B113" s="111" t="s">
        <v>664</v>
      </c>
      <c r="C113" s="83" t="s">
        <v>580</v>
      </c>
      <c r="D113" s="112">
        <v>150</v>
      </c>
      <c r="E113" s="113">
        <v>-2</v>
      </c>
      <c r="F113" s="114" t="s">
        <v>585</v>
      </c>
      <c r="G113" s="111" t="s">
        <v>582</v>
      </c>
      <c r="H113" s="111" t="s">
        <v>120</v>
      </c>
      <c r="I113" s="111" t="s">
        <v>120</v>
      </c>
      <c r="J113" s="111" t="s">
        <v>120</v>
      </c>
      <c r="K113" s="111" t="s">
        <v>120</v>
      </c>
      <c r="L113" s="111" t="s">
        <v>120</v>
      </c>
      <c r="M113" s="111" t="s">
        <v>120</v>
      </c>
      <c r="N113" s="111" t="s">
        <v>580</v>
      </c>
      <c r="O113" s="111" t="s">
        <v>580</v>
      </c>
      <c r="P113" s="115" t="s">
        <v>120</v>
      </c>
      <c r="Q113" s="114" t="s">
        <v>90</v>
      </c>
      <c r="R113" s="114">
        <v>4</v>
      </c>
      <c r="S113" s="114">
        <v>4</v>
      </c>
      <c r="T113" s="115">
        <v>2</v>
      </c>
      <c r="U113" s="114">
        <v>1</v>
      </c>
      <c r="V113" s="111" t="s">
        <v>586</v>
      </c>
      <c r="W113" s="111" t="s">
        <v>114</v>
      </c>
    </row>
    <row r="114" spans="1:23" ht="15" x14ac:dyDescent="0.25">
      <c r="A114" s="111" t="s">
        <v>530</v>
      </c>
      <c r="B114" s="111" t="s">
        <v>665</v>
      </c>
      <c r="C114" s="83" t="s">
        <v>580</v>
      </c>
      <c r="D114" s="112">
        <v>288</v>
      </c>
      <c r="E114" s="113">
        <v>-1</v>
      </c>
      <c r="F114" s="114" t="s">
        <v>581</v>
      </c>
      <c r="G114" s="111" t="s">
        <v>582</v>
      </c>
      <c r="H114" s="111" t="s">
        <v>120</v>
      </c>
      <c r="I114" s="111" t="s">
        <v>120</v>
      </c>
      <c r="J114" s="111" t="s">
        <v>120</v>
      </c>
      <c r="K114" s="111" t="s">
        <v>120</v>
      </c>
      <c r="L114" s="111" t="s">
        <v>120</v>
      </c>
      <c r="M114" s="111" t="s">
        <v>120</v>
      </c>
      <c r="N114" s="111" t="s">
        <v>580</v>
      </c>
      <c r="O114" s="111" t="s">
        <v>580</v>
      </c>
      <c r="P114" s="115" t="s">
        <v>120</v>
      </c>
      <c r="Q114" s="114">
        <v>4</v>
      </c>
      <c r="R114" s="114" t="s">
        <v>90</v>
      </c>
      <c r="S114" s="114" t="s">
        <v>90</v>
      </c>
      <c r="T114" s="115">
        <v>1</v>
      </c>
      <c r="U114" s="114">
        <v>1</v>
      </c>
      <c r="V114" s="111" t="s">
        <v>583</v>
      </c>
      <c r="W114" s="111" t="s">
        <v>580</v>
      </c>
    </row>
    <row r="115" spans="1:23" ht="15" x14ac:dyDescent="0.25">
      <c r="A115" s="111" t="s">
        <v>384</v>
      </c>
      <c r="B115" s="111" t="s">
        <v>666</v>
      </c>
      <c r="C115" s="83" t="s">
        <v>580</v>
      </c>
      <c r="D115" s="112">
        <v>242</v>
      </c>
      <c r="E115" s="113">
        <v>0</v>
      </c>
      <c r="F115" s="114" t="s">
        <v>585</v>
      </c>
      <c r="G115" s="111" t="s">
        <v>582</v>
      </c>
      <c r="H115" s="111" t="s">
        <v>120</v>
      </c>
      <c r="I115" s="111" t="s">
        <v>120</v>
      </c>
      <c r="J115" s="111" t="s">
        <v>120</v>
      </c>
      <c r="K115" s="111" t="s">
        <v>120</v>
      </c>
      <c r="L115" s="111" t="s">
        <v>120</v>
      </c>
      <c r="M115" s="111" t="s">
        <v>120</v>
      </c>
      <c r="N115" s="111" t="s">
        <v>667</v>
      </c>
      <c r="O115" s="111">
        <v>2</v>
      </c>
      <c r="P115" s="115" t="s">
        <v>120</v>
      </c>
      <c r="Q115" s="114" t="s">
        <v>95</v>
      </c>
      <c r="R115" s="114" t="s">
        <v>93</v>
      </c>
      <c r="S115" s="114" t="s">
        <v>93</v>
      </c>
      <c r="T115" s="115">
        <v>2</v>
      </c>
      <c r="U115" s="114">
        <v>1</v>
      </c>
      <c r="V115" s="111" t="s">
        <v>586</v>
      </c>
      <c r="W115" s="111" t="s">
        <v>114</v>
      </c>
    </row>
    <row r="116" spans="1:23" ht="15" x14ac:dyDescent="0.25">
      <c r="A116" s="111" t="s">
        <v>385</v>
      </c>
      <c r="B116" s="111" t="s">
        <v>668</v>
      </c>
      <c r="C116" s="83" t="s">
        <v>580</v>
      </c>
      <c r="D116" s="112">
        <v>0</v>
      </c>
      <c r="E116" s="113">
        <v>-49</v>
      </c>
      <c r="F116" s="114" t="s">
        <v>581</v>
      </c>
      <c r="G116" s="111" t="s">
        <v>582</v>
      </c>
      <c r="H116" s="111" t="s">
        <v>120</v>
      </c>
      <c r="I116" s="111" t="s">
        <v>120</v>
      </c>
      <c r="J116" s="111" t="s">
        <v>120</v>
      </c>
      <c r="K116" s="111" t="s">
        <v>120</v>
      </c>
      <c r="L116" s="111" t="s">
        <v>120</v>
      </c>
      <c r="M116" s="111" t="s">
        <v>120</v>
      </c>
      <c r="N116" s="111" t="s">
        <v>669</v>
      </c>
      <c r="O116" s="111">
        <v>2</v>
      </c>
      <c r="P116" s="115" t="s">
        <v>120</v>
      </c>
      <c r="Q116" s="114" t="s">
        <v>90</v>
      </c>
      <c r="R116" s="114">
        <v>4</v>
      </c>
      <c r="S116" s="114">
        <v>4</v>
      </c>
      <c r="T116" s="115">
        <v>2</v>
      </c>
      <c r="U116" s="114">
        <v>1</v>
      </c>
      <c r="V116" s="111" t="s">
        <v>586</v>
      </c>
      <c r="W116" s="111" t="s">
        <v>328</v>
      </c>
    </row>
    <row r="117" spans="1:23" ht="15" x14ac:dyDescent="0.25">
      <c r="A117" s="111" t="s">
        <v>386</v>
      </c>
      <c r="B117" s="111" t="s">
        <v>533</v>
      </c>
      <c r="C117" s="83" t="s">
        <v>580</v>
      </c>
      <c r="D117" s="112">
        <v>273</v>
      </c>
      <c r="E117" s="113">
        <v>-50</v>
      </c>
      <c r="F117" s="114" t="s">
        <v>581</v>
      </c>
      <c r="G117" s="111" t="s">
        <v>582</v>
      </c>
      <c r="H117" s="111" t="s">
        <v>120</v>
      </c>
      <c r="I117" s="111" t="s">
        <v>120</v>
      </c>
      <c r="J117" s="111" t="s">
        <v>120</v>
      </c>
      <c r="K117" s="111" t="s">
        <v>120</v>
      </c>
      <c r="L117" s="111" t="s">
        <v>120</v>
      </c>
      <c r="M117" s="111" t="s">
        <v>120</v>
      </c>
      <c r="N117" s="111" t="s">
        <v>669</v>
      </c>
      <c r="O117" s="111">
        <v>2</v>
      </c>
      <c r="P117" s="115" t="s">
        <v>120</v>
      </c>
      <c r="Q117" s="114" t="s">
        <v>92</v>
      </c>
      <c r="R117" s="114">
        <v>4</v>
      </c>
      <c r="S117" s="114">
        <v>4</v>
      </c>
      <c r="T117" s="115">
        <v>2</v>
      </c>
      <c r="U117" s="114">
        <v>1</v>
      </c>
      <c r="V117" s="111" t="s">
        <v>586</v>
      </c>
      <c r="W117" s="111" t="s">
        <v>328</v>
      </c>
    </row>
    <row r="118" spans="1:23" ht="15" x14ac:dyDescent="0.25">
      <c r="A118" s="111" t="s">
        <v>387</v>
      </c>
      <c r="B118" s="111" t="s">
        <v>534</v>
      </c>
      <c r="C118" s="83" t="s">
        <v>580</v>
      </c>
      <c r="D118" s="112">
        <v>59</v>
      </c>
      <c r="E118" s="113">
        <v>0</v>
      </c>
      <c r="F118" s="114" t="s">
        <v>585</v>
      </c>
      <c r="G118" s="111" t="s">
        <v>582</v>
      </c>
      <c r="H118" s="111" t="s">
        <v>120</v>
      </c>
      <c r="I118" s="111" t="s">
        <v>120</v>
      </c>
      <c r="J118" s="111" t="s">
        <v>120</v>
      </c>
      <c r="K118" s="111" t="s">
        <v>120</v>
      </c>
      <c r="L118" s="111" t="s">
        <v>120</v>
      </c>
      <c r="M118" s="111" t="s">
        <v>120</v>
      </c>
      <c r="N118" s="111" t="s">
        <v>580</v>
      </c>
      <c r="O118" s="111" t="s">
        <v>580</v>
      </c>
      <c r="P118" s="115" t="s">
        <v>120</v>
      </c>
      <c r="Q118" s="114" t="s">
        <v>90</v>
      </c>
      <c r="R118" s="114">
        <v>4</v>
      </c>
      <c r="S118" s="114">
        <v>4</v>
      </c>
      <c r="T118" s="115">
        <v>2</v>
      </c>
      <c r="U118" s="114">
        <v>1</v>
      </c>
      <c r="V118" s="111" t="s">
        <v>586</v>
      </c>
      <c r="W118" s="111" t="s">
        <v>114</v>
      </c>
    </row>
    <row r="119" spans="1:23" ht="15" x14ac:dyDescent="0.25">
      <c r="A119" s="111" t="s">
        <v>388</v>
      </c>
      <c r="B119" s="111" t="s">
        <v>535</v>
      </c>
      <c r="C119" s="83" t="s">
        <v>580</v>
      </c>
      <c r="D119" s="112">
        <v>0</v>
      </c>
      <c r="E119" s="113">
        <v>-49</v>
      </c>
      <c r="F119" s="114" t="s">
        <v>581</v>
      </c>
      <c r="G119" s="111" t="s">
        <v>582</v>
      </c>
      <c r="H119" s="111" t="s">
        <v>120</v>
      </c>
      <c r="I119" s="111" t="s">
        <v>120</v>
      </c>
      <c r="J119" s="111" t="s">
        <v>120</v>
      </c>
      <c r="K119" s="111" t="s">
        <v>120</v>
      </c>
      <c r="L119" s="111" t="s">
        <v>120</v>
      </c>
      <c r="M119" s="111" t="s">
        <v>120</v>
      </c>
      <c r="N119" s="111" t="s">
        <v>580</v>
      </c>
      <c r="O119" s="111" t="s">
        <v>580</v>
      </c>
      <c r="P119" s="115" t="s">
        <v>120</v>
      </c>
      <c r="Q119" s="114" t="s">
        <v>93</v>
      </c>
      <c r="R119" s="114" t="s">
        <v>93</v>
      </c>
      <c r="S119" s="114" t="s">
        <v>93</v>
      </c>
      <c r="T119" s="115">
        <v>2</v>
      </c>
      <c r="U119" s="114">
        <v>2</v>
      </c>
      <c r="V119" s="111" t="s">
        <v>583</v>
      </c>
      <c r="W119" s="111" t="s">
        <v>328</v>
      </c>
    </row>
    <row r="120" spans="1:23" ht="15" x14ac:dyDescent="0.25">
      <c r="A120" s="111" t="s">
        <v>389</v>
      </c>
      <c r="B120" s="111" t="s">
        <v>536</v>
      </c>
      <c r="C120" s="83" t="s">
        <v>580</v>
      </c>
      <c r="D120" s="112">
        <v>180</v>
      </c>
      <c r="E120" s="113">
        <v>0</v>
      </c>
      <c r="F120" s="114" t="s">
        <v>585</v>
      </c>
      <c r="G120" s="111" t="s">
        <v>582</v>
      </c>
      <c r="H120" s="111" t="s">
        <v>120</v>
      </c>
      <c r="I120" s="111" t="s">
        <v>120</v>
      </c>
      <c r="J120" s="111" t="s">
        <v>120</v>
      </c>
      <c r="K120" s="111" t="s">
        <v>120</v>
      </c>
      <c r="L120" s="111" t="s">
        <v>120</v>
      </c>
      <c r="M120" s="111" t="s">
        <v>120</v>
      </c>
      <c r="N120" s="111" t="s">
        <v>580</v>
      </c>
      <c r="O120" s="111" t="s">
        <v>580</v>
      </c>
      <c r="P120" s="115" t="s">
        <v>120</v>
      </c>
      <c r="Q120" s="114" t="s">
        <v>93</v>
      </c>
      <c r="R120" s="114">
        <v>4</v>
      </c>
      <c r="S120" s="114">
        <v>4</v>
      </c>
      <c r="T120" s="115">
        <v>2</v>
      </c>
      <c r="U120" s="114">
        <v>1</v>
      </c>
      <c r="V120" s="111" t="s">
        <v>586</v>
      </c>
      <c r="W120" s="111" t="s">
        <v>114</v>
      </c>
    </row>
    <row r="121" spans="1:23" ht="15" x14ac:dyDescent="0.25">
      <c r="A121" s="111" t="s">
        <v>390</v>
      </c>
      <c r="B121" s="111" t="s">
        <v>537</v>
      </c>
      <c r="C121" s="83" t="s">
        <v>580</v>
      </c>
      <c r="D121" s="112">
        <v>0</v>
      </c>
      <c r="E121" s="113">
        <v>0</v>
      </c>
      <c r="F121" s="114" t="s">
        <v>585</v>
      </c>
      <c r="G121" s="111" t="s">
        <v>582</v>
      </c>
      <c r="H121" s="111" t="s">
        <v>120</v>
      </c>
      <c r="I121" s="111" t="s">
        <v>120</v>
      </c>
      <c r="J121" s="111" t="s">
        <v>120</v>
      </c>
      <c r="K121" s="111" t="s">
        <v>120</v>
      </c>
      <c r="L121" s="111" t="s">
        <v>120</v>
      </c>
      <c r="M121" s="111" t="s">
        <v>120</v>
      </c>
      <c r="N121" s="111" t="s">
        <v>670</v>
      </c>
      <c r="O121" s="111">
        <v>2</v>
      </c>
      <c r="P121" s="115" t="s">
        <v>120</v>
      </c>
      <c r="Q121" s="114" t="s">
        <v>94</v>
      </c>
      <c r="R121" s="114" t="s">
        <v>94</v>
      </c>
      <c r="S121" s="114" t="s">
        <v>94</v>
      </c>
      <c r="T121" s="115">
        <v>2</v>
      </c>
      <c r="U121" s="114">
        <v>1</v>
      </c>
      <c r="V121" s="111" t="s">
        <v>586</v>
      </c>
      <c r="W121" s="111" t="s">
        <v>114</v>
      </c>
    </row>
    <row r="122" spans="1:23" ht="15" x14ac:dyDescent="0.25">
      <c r="A122" s="111" t="s">
        <v>391</v>
      </c>
      <c r="B122" s="111" t="s">
        <v>538</v>
      </c>
      <c r="C122" s="83" t="s">
        <v>580</v>
      </c>
      <c r="D122" s="112">
        <v>0</v>
      </c>
      <c r="E122" s="113">
        <v>0</v>
      </c>
      <c r="F122" s="114" t="s">
        <v>585</v>
      </c>
      <c r="G122" s="111" t="s">
        <v>582</v>
      </c>
      <c r="H122" s="111" t="s">
        <v>120</v>
      </c>
      <c r="I122" s="111" t="s">
        <v>120</v>
      </c>
      <c r="J122" s="111" t="s">
        <v>120</v>
      </c>
      <c r="K122" s="111" t="s">
        <v>120</v>
      </c>
      <c r="L122" s="111" t="s">
        <v>120</v>
      </c>
      <c r="M122" s="111" t="s">
        <v>120</v>
      </c>
      <c r="N122" s="111" t="s">
        <v>670</v>
      </c>
      <c r="O122" s="111">
        <v>2</v>
      </c>
      <c r="P122" s="115" t="s">
        <v>120</v>
      </c>
      <c r="Q122" s="114">
        <v>4</v>
      </c>
      <c r="R122" s="114" t="s">
        <v>92</v>
      </c>
      <c r="S122" s="114" t="s">
        <v>92</v>
      </c>
      <c r="T122" s="115">
        <v>2</v>
      </c>
      <c r="U122" s="114">
        <v>1</v>
      </c>
      <c r="V122" s="111" t="s">
        <v>586</v>
      </c>
      <c r="W122" s="111" t="s">
        <v>114</v>
      </c>
    </row>
    <row r="123" spans="1:23" ht="15" x14ac:dyDescent="0.25">
      <c r="A123" s="111" t="s">
        <v>392</v>
      </c>
      <c r="B123" s="111" t="s">
        <v>539</v>
      </c>
      <c r="C123" s="83" t="s">
        <v>580</v>
      </c>
      <c r="D123" s="112">
        <v>303</v>
      </c>
      <c r="E123" s="113">
        <v>0</v>
      </c>
      <c r="F123" s="114" t="s">
        <v>581</v>
      </c>
      <c r="G123" s="111" t="s">
        <v>582</v>
      </c>
      <c r="H123" s="111" t="s">
        <v>120</v>
      </c>
      <c r="I123" s="111" t="s">
        <v>120</v>
      </c>
      <c r="J123" s="111" t="s">
        <v>120</v>
      </c>
      <c r="K123" s="111" t="s">
        <v>120</v>
      </c>
      <c r="L123" s="111" t="s">
        <v>120</v>
      </c>
      <c r="M123" s="111" t="s">
        <v>120</v>
      </c>
      <c r="N123" s="111" t="s">
        <v>671</v>
      </c>
      <c r="O123" s="111">
        <v>2</v>
      </c>
      <c r="P123" s="115" t="s">
        <v>120</v>
      </c>
      <c r="Q123" s="114" t="s">
        <v>93</v>
      </c>
      <c r="R123" s="114" t="s">
        <v>92</v>
      </c>
      <c r="S123" s="114" t="s">
        <v>92</v>
      </c>
      <c r="T123" s="115">
        <v>1</v>
      </c>
      <c r="U123" s="114">
        <v>1</v>
      </c>
      <c r="V123" s="111" t="s">
        <v>583</v>
      </c>
      <c r="W123" s="111" t="s">
        <v>580</v>
      </c>
    </row>
    <row r="124" spans="1:23" ht="15" x14ac:dyDescent="0.25">
      <c r="A124" s="111" t="s">
        <v>393</v>
      </c>
      <c r="B124" s="111" t="s">
        <v>672</v>
      </c>
      <c r="C124" s="83" t="s">
        <v>580</v>
      </c>
      <c r="D124" s="112">
        <v>0</v>
      </c>
      <c r="E124" s="113">
        <v>0</v>
      </c>
      <c r="F124" s="114" t="s">
        <v>585</v>
      </c>
      <c r="G124" s="111" t="s">
        <v>582</v>
      </c>
      <c r="H124" s="111" t="s">
        <v>120</v>
      </c>
      <c r="I124" s="111" t="s">
        <v>120</v>
      </c>
      <c r="J124" s="111" t="s">
        <v>120</v>
      </c>
      <c r="K124" s="111" t="s">
        <v>120</v>
      </c>
      <c r="L124" s="111" t="s">
        <v>120</v>
      </c>
      <c r="M124" s="111" t="s">
        <v>120</v>
      </c>
      <c r="N124" s="111" t="s">
        <v>580</v>
      </c>
      <c r="O124" s="111" t="s">
        <v>580</v>
      </c>
      <c r="P124" s="115" t="s">
        <v>120</v>
      </c>
      <c r="Q124" s="114" t="s">
        <v>89</v>
      </c>
      <c r="R124" s="114" t="s">
        <v>90</v>
      </c>
      <c r="S124" s="114" t="s">
        <v>90</v>
      </c>
      <c r="T124" s="115">
        <v>2</v>
      </c>
      <c r="U124" s="114">
        <v>1</v>
      </c>
      <c r="V124" s="111" t="s">
        <v>586</v>
      </c>
      <c r="W124" s="111" t="s">
        <v>114</v>
      </c>
    </row>
    <row r="125" spans="1:23" ht="15" x14ac:dyDescent="0.25">
      <c r="A125" s="111" t="s">
        <v>541</v>
      </c>
      <c r="B125" s="111" t="s">
        <v>542</v>
      </c>
      <c r="C125" s="83" t="s">
        <v>580</v>
      </c>
      <c r="D125" s="112">
        <v>181</v>
      </c>
      <c r="E125" s="113">
        <v>0</v>
      </c>
      <c r="F125" s="114" t="s">
        <v>585</v>
      </c>
      <c r="G125" s="111" t="s">
        <v>582</v>
      </c>
      <c r="H125" s="111" t="s">
        <v>120</v>
      </c>
      <c r="I125" s="111" t="s">
        <v>120</v>
      </c>
      <c r="J125" s="111" t="s">
        <v>120</v>
      </c>
      <c r="K125" s="111" t="s">
        <v>120</v>
      </c>
      <c r="L125" s="111" t="s">
        <v>120</v>
      </c>
      <c r="M125" s="111" t="s">
        <v>120</v>
      </c>
      <c r="N125" s="111" t="s">
        <v>580</v>
      </c>
      <c r="O125" s="111" t="s">
        <v>580</v>
      </c>
      <c r="P125" s="115" t="s">
        <v>120</v>
      </c>
      <c r="Q125" s="114" t="s">
        <v>95</v>
      </c>
      <c r="R125" s="114" t="s">
        <v>95</v>
      </c>
      <c r="S125" s="114" t="s">
        <v>95</v>
      </c>
      <c r="T125" s="115">
        <v>2</v>
      </c>
      <c r="U125" s="114">
        <v>1</v>
      </c>
      <c r="V125" s="111" t="s">
        <v>586</v>
      </c>
      <c r="W125" s="111" t="s">
        <v>114</v>
      </c>
    </row>
    <row r="126" spans="1:23" ht="15" x14ac:dyDescent="0.25">
      <c r="A126" s="111" t="s">
        <v>543</v>
      </c>
      <c r="B126" s="111" t="s">
        <v>673</v>
      </c>
      <c r="C126" s="83" t="s">
        <v>580</v>
      </c>
      <c r="D126" s="112">
        <v>0</v>
      </c>
      <c r="E126" s="113">
        <v>0</v>
      </c>
      <c r="F126" s="114" t="s">
        <v>585</v>
      </c>
      <c r="G126" s="111" t="s">
        <v>582</v>
      </c>
      <c r="H126" s="111" t="s">
        <v>120</v>
      </c>
      <c r="I126" s="111" t="s">
        <v>120</v>
      </c>
      <c r="J126" s="111" t="s">
        <v>120</v>
      </c>
      <c r="K126" s="111" t="s">
        <v>120</v>
      </c>
      <c r="L126" s="111" t="s">
        <v>120</v>
      </c>
      <c r="M126" s="111" t="s">
        <v>120</v>
      </c>
      <c r="N126" s="111" t="s">
        <v>580</v>
      </c>
      <c r="O126" s="111" t="s">
        <v>580</v>
      </c>
      <c r="P126" s="115" t="s">
        <v>120</v>
      </c>
      <c r="Q126" s="114" t="s">
        <v>93</v>
      </c>
      <c r="R126" s="114" t="s">
        <v>93</v>
      </c>
      <c r="S126" s="114" t="s">
        <v>93</v>
      </c>
      <c r="T126" s="115">
        <v>2</v>
      </c>
      <c r="U126" s="114">
        <v>1</v>
      </c>
      <c r="V126" s="111" t="s">
        <v>586</v>
      </c>
      <c r="W126" s="111" t="s">
        <v>114</v>
      </c>
    </row>
    <row r="127" spans="1:23" ht="15" x14ac:dyDescent="0.25">
      <c r="A127" s="111" t="s">
        <v>394</v>
      </c>
      <c r="B127" s="111" t="s">
        <v>545</v>
      </c>
      <c r="C127" s="83" t="s">
        <v>580</v>
      </c>
      <c r="D127" s="112">
        <v>0</v>
      </c>
      <c r="E127" s="113">
        <v>-44</v>
      </c>
      <c r="F127" s="114" t="s">
        <v>585</v>
      </c>
      <c r="G127" s="111" t="s">
        <v>582</v>
      </c>
      <c r="H127" s="111" t="s">
        <v>120</v>
      </c>
      <c r="I127" s="111" t="s">
        <v>120</v>
      </c>
      <c r="J127" s="111" t="s">
        <v>120</v>
      </c>
      <c r="K127" s="111" t="s">
        <v>120</v>
      </c>
      <c r="L127" s="111" t="s">
        <v>120</v>
      </c>
      <c r="M127" s="111" t="s">
        <v>120</v>
      </c>
      <c r="N127" s="111" t="s">
        <v>580</v>
      </c>
      <c r="O127" s="111" t="s">
        <v>580</v>
      </c>
      <c r="P127" s="115" t="s">
        <v>120</v>
      </c>
      <c r="Q127" s="114" t="s">
        <v>93</v>
      </c>
      <c r="R127" s="114" t="s">
        <v>93</v>
      </c>
      <c r="S127" s="114" t="s">
        <v>93</v>
      </c>
      <c r="T127" s="115">
        <v>2</v>
      </c>
      <c r="U127" s="114">
        <v>1</v>
      </c>
      <c r="V127" s="111" t="s">
        <v>586</v>
      </c>
      <c r="W127" s="111" t="s">
        <v>588</v>
      </c>
    </row>
    <row r="128" spans="1:23" ht="15" x14ac:dyDescent="0.25">
      <c r="A128" s="111" t="s">
        <v>395</v>
      </c>
      <c r="B128" s="111" t="s">
        <v>546</v>
      </c>
      <c r="C128" s="83" t="s">
        <v>580</v>
      </c>
      <c r="D128" s="112">
        <v>0</v>
      </c>
      <c r="E128" s="113">
        <v>-13</v>
      </c>
      <c r="F128" s="114" t="s">
        <v>585</v>
      </c>
      <c r="G128" s="111" t="s">
        <v>582</v>
      </c>
      <c r="H128" s="111" t="s">
        <v>120</v>
      </c>
      <c r="I128" s="111" t="s">
        <v>120</v>
      </c>
      <c r="J128" s="111" t="s">
        <v>120</v>
      </c>
      <c r="K128" s="111" t="s">
        <v>120</v>
      </c>
      <c r="L128" s="111" t="s">
        <v>120</v>
      </c>
      <c r="M128" s="111" t="s">
        <v>120</v>
      </c>
      <c r="N128" s="111" t="s">
        <v>600</v>
      </c>
      <c r="O128" s="111">
        <v>2</v>
      </c>
      <c r="P128" s="115" t="s">
        <v>120</v>
      </c>
      <c r="Q128" s="114" t="s">
        <v>94</v>
      </c>
      <c r="R128" s="114" t="s">
        <v>94</v>
      </c>
      <c r="S128" s="114" t="s">
        <v>94</v>
      </c>
      <c r="T128" s="115">
        <v>2</v>
      </c>
      <c r="U128" s="114">
        <v>2</v>
      </c>
      <c r="V128" s="111" t="s">
        <v>583</v>
      </c>
      <c r="W128" s="111" t="s">
        <v>114</v>
      </c>
    </row>
    <row r="129" spans="1:23" ht="15" x14ac:dyDescent="0.25">
      <c r="A129" s="111" t="s">
        <v>396</v>
      </c>
      <c r="B129" s="111" t="s">
        <v>547</v>
      </c>
      <c r="C129" s="83" t="s">
        <v>580</v>
      </c>
      <c r="D129" s="112">
        <v>227</v>
      </c>
      <c r="E129" s="113">
        <v>-13</v>
      </c>
      <c r="F129" s="114" t="s">
        <v>585</v>
      </c>
      <c r="G129" s="111" t="s">
        <v>582</v>
      </c>
      <c r="H129" s="111" t="s">
        <v>120</v>
      </c>
      <c r="I129" s="111" t="s">
        <v>120</v>
      </c>
      <c r="J129" s="111" t="s">
        <v>120</v>
      </c>
      <c r="K129" s="111" t="s">
        <v>120</v>
      </c>
      <c r="L129" s="111" t="s">
        <v>120</v>
      </c>
      <c r="M129" s="111" t="s">
        <v>120</v>
      </c>
      <c r="N129" s="111" t="s">
        <v>580</v>
      </c>
      <c r="O129" s="111" t="s">
        <v>580</v>
      </c>
      <c r="P129" s="115" t="s">
        <v>120</v>
      </c>
      <c r="Q129" s="114" t="s">
        <v>93</v>
      </c>
      <c r="R129" s="114" t="s">
        <v>94</v>
      </c>
      <c r="S129" s="114" t="s">
        <v>94</v>
      </c>
      <c r="T129" s="115">
        <v>2</v>
      </c>
      <c r="U129" s="114">
        <v>1</v>
      </c>
      <c r="V129" s="111" t="s">
        <v>586</v>
      </c>
      <c r="W129" s="111" t="s">
        <v>114</v>
      </c>
    </row>
    <row r="130" spans="1:23" ht="15" x14ac:dyDescent="0.25">
      <c r="A130" s="111" t="s">
        <v>397</v>
      </c>
      <c r="B130" s="111" t="s">
        <v>674</v>
      </c>
      <c r="C130" s="83" t="s">
        <v>580</v>
      </c>
      <c r="D130" s="112">
        <v>0</v>
      </c>
      <c r="E130" s="113">
        <v>-70</v>
      </c>
      <c r="F130" s="114" t="s">
        <v>585</v>
      </c>
      <c r="G130" s="111" t="s">
        <v>582</v>
      </c>
      <c r="H130" s="111" t="s">
        <v>120</v>
      </c>
      <c r="I130" s="111" t="s">
        <v>120</v>
      </c>
      <c r="J130" s="111" t="s">
        <v>120</v>
      </c>
      <c r="K130" s="111" t="s">
        <v>120</v>
      </c>
      <c r="L130" s="111" t="s">
        <v>120</v>
      </c>
      <c r="M130" s="111" t="s">
        <v>120</v>
      </c>
      <c r="N130" s="111" t="s">
        <v>580</v>
      </c>
      <c r="O130" s="111" t="s">
        <v>580</v>
      </c>
      <c r="P130" s="115" t="s">
        <v>120</v>
      </c>
      <c r="Q130" s="114" t="s">
        <v>93</v>
      </c>
      <c r="R130" s="114" t="s">
        <v>93</v>
      </c>
      <c r="S130" s="114" t="s">
        <v>93</v>
      </c>
      <c r="T130" s="115">
        <v>2</v>
      </c>
      <c r="U130" s="114">
        <v>2</v>
      </c>
      <c r="V130" s="111" t="s">
        <v>583</v>
      </c>
      <c r="W130" s="111" t="s">
        <v>588</v>
      </c>
    </row>
    <row r="131" spans="1:23" ht="15" x14ac:dyDescent="0.25">
      <c r="A131" s="111" t="s">
        <v>398</v>
      </c>
      <c r="B131" s="111" t="s">
        <v>549</v>
      </c>
      <c r="C131" s="83" t="s">
        <v>580</v>
      </c>
      <c r="D131" s="112">
        <v>0</v>
      </c>
      <c r="E131" s="113">
        <v>0</v>
      </c>
      <c r="F131" s="114" t="s">
        <v>585</v>
      </c>
      <c r="G131" s="111" t="s">
        <v>582</v>
      </c>
      <c r="H131" s="111" t="s">
        <v>120</v>
      </c>
      <c r="I131" s="111" t="s">
        <v>120</v>
      </c>
      <c r="J131" s="111" t="s">
        <v>120</v>
      </c>
      <c r="K131" s="111" t="s">
        <v>120</v>
      </c>
      <c r="L131" s="111" t="s">
        <v>120</v>
      </c>
      <c r="M131" s="111" t="s">
        <v>120</v>
      </c>
      <c r="N131" s="111" t="s">
        <v>580</v>
      </c>
      <c r="O131" s="111" t="s">
        <v>580</v>
      </c>
      <c r="P131" s="115" t="s">
        <v>120</v>
      </c>
      <c r="Q131" s="114" t="s">
        <v>94</v>
      </c>
      <c r="R131" s="114" t="s">
        <v>94</v>
      </c>
      <c r="S131" s="114" t="s">
        <v>94</v>
      </c>
      <c r="T131" s="115">
        <v>2</v>
      </c>
      <c r="U131" s="114">
        <v>1</v>
      </c>
      <c r="V131" s="111" t="s">
        <v>586</v>
      </c>
      <c r="W131" s="111" t="s">
        <v>114</v>
      </c>
    </row>
    <row r="132" spans="1:23" ht="15" x14ac:dyDescent="0.25">
      <c r="A132" s="111" t="s">
        <v>399</v>
      </c>
      <c r="B132" s="111" t="s">
        <v>550</v>
      </c>
      <c r="C132" s="83" t="s">
        <v>580</v>
      </c>
      <c r="D132" s="112">
        <v>0</v>
      </c>
      <c r="E132" s="113">
        <v>-58</v>
      </c>
      <c r="F132" s="114" t="s">
        <v>585</v>
      </c>
      <c r="G132" s="111" t="s">
        <v>582</v>
      </c>
      <c r="H132" s="111" t="s">
        <v>120</v>
      </c>
      <c r="I132" s="111" t="s">
        <v>120</v>
      </c>
      <c r="J132" s="111" t="s">
        <v>120</v>
      </c>
      <c r="K132" s="111" t="s">
        <v>120</v>
      </c>
      <c r="L132" s="111" t="s">
        <v>120</v>
      </c>
      <c r="M132" s="111" t="s">
        <v>120</v>
      </c>
      <c r="N132" s="111" t="s">
        <v>580</v>
      </c>
      <c r="O132" s="111" t="s">
        <v>580</v>
      </c>
      <c r="P132" s="115" t="s">
        <v>120</v>
      </c>
      <c r="Q132" s="114">
        <v>6</v>
      </c>
      <c r="R132" s="114" t="s">
        <v>96</v>
      </c>
      <c r="S132" s="114" t="s">
        <v>96</v>
      </c>
      <c r="T132" s="115">
        <v>2</v>
      </c>
      <c r="U132" s="114">
        <v>2</v>
      </c>
      <c r="V132" s="111" t="s">
        <v>583</v>
      </c>
      <c r="W132" s="111" t="s">
        <v>588</v>
      </c>
    </row>
    <row r="133" spans="1:23" ht="15" x14ac:dyDescent="0.25">
      <c r="A133" s="111" t="s">
        <v>400</v>
      </c>
      <c r="B133" s="111" t="s">
        <v>551</v>
      </c>
      <c r="C133" s="83" t="s">
        <v>580</v>
      </c>
      <c r="D133" s="112">
        <v>303</v>
      </c>
      <c r="E133" s="113">
        <v>-47</v>
      </c>
      <c r="F133" s="114" t="s">
        <v>585</v>
      </c>
      <c r="G133" s="111" t="s">
        <v>582</v>
      </c>
      <c r="H133" s="111" t="s">
        <v>120</v>
      </c>
      <c r="I133" s="111" t="s">
        <v>120</v>
      </c>
      <c r="J133" s="111" t="s">
        <v>120</v>
      </c>
      <c r="K133" s="111" t="s">
        <v>120</v>
      </c>
      <c r="L133" s="111" t="s">
        <v>120</v>
      </c>
      <c r="M133" s="111" t="s">
        <v>120</v>
      </c>
      <c r="N133" s="111" t="s">
        <v>580</v>
      </c>
      <c r="O133" s="111" t="s">
        <v>580</v>
      </c>
      <c r="P133" s="115" t="s">
        <v>120</v>
      </c>
      <c r="Q133" s="114" t="s">
        <v>94</v>
      </c>
      <c r="R133" s="114" t="s">
        <v>94</v>
      </c>
      <c r="S133" s="114" t="s">
        <v>94</v>
      </c>
      <c r="T133" s="115">
        <v>2</v>
      </c>
      <c r="U133" s="114">
        <v>2</v>
      </c>
      <c r="V133" s="111" t="s">
        <v>583</v>
      </c>
      <c r="W133" s="111" t="s">
        <v>588</v>
      </c>
    </row>
    <row r="134" spans="1:23" ht="15" x14ac:dyDescent="0.25">
      <c r="A134" s="111" t="s">
        <v>401</v>
      </c>
      <c r="B134" s="111" t="s">
        <v>552</v>
      </c>
      <c r="C134" s="83" t="s">
        <v>580</v>
      </c>
      <c r="D134" s="112">
        <v>212</v>
      </c>
      <c r="E134" s="113">
        <v>0</v>
      </c>
      <c r="F134" s="114" t="s">
        <v>585</v>
      </c>
      <c r="G134" s="111" t="s">
        <v>582</v>
      </c>
      <c r="H134" s="111" t="s">
        <v>120</v>
      </c>
      <c r="I134" s="111" t="s">
        <v>120</v>
      </c>
      <c r="J134" s="111" t="s">
        <v>120</v>
      </c>
      <c r="K134" s="111" t="s">
        <v>120</v>
      </c>
      <c r="L134" s="111" t="s">
        <v>120</v>
      </c>
      <c r="M134" s="111" t="s">
        <v>120</v>
      </c>
      <c r="N134" s="111" t="s">
        <v>667</v>
      </c>
      <c r="O134" s="111">
        <v>2</v>
      </c>
      <c r="P134" s="115" t="s">
        <v>120</v>
      </c>
      <c r="Q134" s="114">
        <v>6</v>
      </c>
      <c r="R134" s="114">
        <v>6</v>
      </c>
      <c r="S134" s="114">
        <v>6</v>
      </c>
      <c r="T134" s="115">
        <v>2</v>
      </c>
      <c r="U134" s="114">
        <v>1</v>
      </c>
      <c r="V134" s="111" t="s">
        <v>586</v>
      </c>
      <c r="W134" s="111" t="s">
        <v>114</v>
      </c>
    </row>
    <row r="135" spans="1:23" ht="15" x14ac:dyDescent="0.25">
      <c r="A135" s="111" t="s">
        <v>402</v>
      </c>
      <c r="B135" s="111" t="s">
        <v>553</v>
      </c>
      <c r="C135" s="83" t="s">
        <v>580</v>
      </c>
      <c r="D135" s="112">
        <v>0</v>
      </c>
      <c r="E135" s="113">
        <v>-20</v>
      </c>
      <c r="F135" s="114" t="s">
        <v>585</v>
      </c>
      <c r="G135" s="111" t="s">
        <v>582</v>
      </c>
      <c r="H135" s="111" t="s">
        <v>120</v>
      </c>
      <c r="I135" s="111" t="s">
        <v>120</v>
      </c>
      <c r="J135" s="111" t="s">
        <v>120</v>
      </c>
      <c r="K135" s="111" t="s">
        <v>120</v>
      </c>
      <c r="L135" s="111" t="s">
        <v>120</v>
      </c>
      <c r="M135" s="111" t="s">
        <v>120</v>
      </c>
      <c r="N135" s="111" t="s">
        <v>628</v>
      </c>
      <c r="O135" s="111">
        <v>2</v>
      </c>
      <c r="P135" s="115" t="s">
        <v>120</v>
      </c>
      <c r="Q135" s="114" t="s">
        <v>90</v>
      </c>
      <c r="R135" s="114" t="s">
        <v>90</v>
      </c>
      <c r="S135" s="114" t="s">
        <v>90</v>
      </c>
      <c r="T135" s="115">
        <v>2</v>
      </c>
      <c r="U135" s="114">
        <v>2</v>
      </c>
      <c r="V135" s="111" t="s">
        <v>583</v>
      </c>
      <c r="W135" s="111" t="s">
        <v>114</v>
      </c>
    </row>
    <row r="136" spans="1:23" ht="15" x14ac:dyDescent="0.25">
      <c r="A136" s="111" t="s">
        <v>403</v>
      </c>
      <c r="B136" s="111" t="s">
        <v>675</v>
      </c>
      <c r="C136" s="83" t="s">
        <v>580</v>
      </c>
      <c r="D136" s="112">
        <v>303</v>
      </c>
      <c r="E136" s="113">
        <v>-27</v>
      </c>
      <c r="F136" s="114" t="s">
        <v>581</v>
      </c>
      <c r="G136" s="111" t="s">
        <v>582</v>
      </c>
      <c r="H136" s="111" t="s">
        <v>120</v>
      </c>
      <c r="I136" s="111" t="s">
        <v>120</v>
      </c>
      <c r="J136" s="111" t="s">
        <v>120</v>
      </c>
      <c r="K136" s="111" t="s">
        <v>120</v>
      </c>
      <c r="L136" s="111" t="s">
        <v>120</v>
      </c>
      <c r="M136" s="111" t="s">
        <v>120</v>
      </c>
      <c r="N136" s="111" t="s">
        <v>580</v>
      </c>
      <c r="O136" s="111" t="s">
        <v>580</v>
      </c>
      <c r="P136" s="115" t="s">
        <v>120</v>
      </c>
      <c r="Q136" s="114" t="s">
        <v>92</v>
      </c>
      <c r="R136" s="114" t="s">
        <v>92</v>
      </c>
      <c r="S136" s="114" t="s">
        <v>92</v>
      </c>
      <c r="T136" s="115">
        <v>1</v>
      </c>
      <c r="U136" s="114">
        <v>1</v>
      </c>
      <c r="V136" s="111" t="s">
        <v>583</v>
      </c>
      <c r="W136" s="111" t="s">
        <v>580</v>
      </c>
    </row>
    <row r="137" spans="1:23" ht="15" x14ac:dyDescent="0.25">
      <c r="A137" s="111" t="s">
        <v>404</v>
      </c>
      <c r="B137" s="111" t="s">
        <v>555</v>
      </c>
      <c r="C137" s="83" t="s">
        <v>580</v>
      </c>
      <c r="D137" s="112">
        <v>0</v>
      </c>
      <c r="E137" s="113">
        <v>-71</v>
      </c>
      <c r="F137" s="114" t="s">
        <v>585</v>
      </c>
      <c r="G137" s="111" t="s">
        <v>582</v>
      </c>
      <c r="H137" s="111" t="s">
        <v>120</v>
      </c>
      <c r="I137" s="111" t="s">
        <v>120</v>
      </c>
      <c r="J137" s="111" t="s">
        <v>120</v>
      </c>
      <c r="K137" s="111" t="s">
        <v>120</v>
      </c>
      <c r="L137" s="111" t="s">
        <v>120</v>
      </c>
      <c r="M137" s="111" t="s">
        <v>120</v>
      </c>
      <c r="N137" s="111" t="s">
        <v>587</v>
      </c>
      <c r="O137" s="111">
        <v>2</v>
      </c>
      <c r="P137" s="115" t="s">
        <v>120</v>
      </c>
      <c r="Q137" s="114" t="s">
        <v>90</v>
      </c>
      <c r="R137" s="114" t="s">
        <v>90</v>
      </c>
      <c r="S137" s="114" t="s">
        <v>90</v>
      </c>
      <c r="T137" s="115">
        <v>2</v>
      </c>
      <c r="U137" s="114">
        <v>2</v>
      </c>
      <c r="V137" s="111" t="s">
        <v>583</v>
      </c>
      <c r="W137" s="111" t="s">
        <v>588</v>
      </c>
    </row>
    <row r="138" spans="1:23" ht="15" x14ac:dyDescent="0.25">
      <c r="A138" s="111" t="s">
        <v>405</v>
      </c>
      <c r="B138" s="111" t="s">
        <v>676</v>
      </c>
      <c r="C138" s="83" t="s">
        <v>580</v>
      </c>
      <c r="D138" s="112">
        <v>181</v>
      </c>
      <c r="E138" s="113">
        <v>-56</v>
      </c>
      <c r="F138" s="114" t="s">
        <v>581</v>
      </c>
      <c r="G138" s="111" t="s">
        <v>582</v>
      </c>
      <c r="H138" s="111" t="s">
        <v>120</v>
      </c>
      <c r="I138" s="111" t="s">
        <v>120</v>
      </c>
      <c r="J138" s="111" t="s">
        <v>120</v>
      </c>
      <c r="K138" s="111" t="s">
        <v>120</v>
      </c>
      <c r="L138" s="111" t="s">
        <v>120</v>
      </c>
      <c r="M138" s="111" t="s">
        <v>120</v>
      </c>
      <c r="N138" s="111" t="s">
        <v>580</v>
      </c>
      <c r="O138" s="111" t="s">
        <v>580</v>
      </c>
      <c r="P138" s="115" t="s">
        <v>120</v>
      </c>
      <c r="Q138" s="114">
        <v>4</v>
      </c>
      <c r="R138" s="114" t="s">
        <v>92</v>
      </c>
      <c r="S138" s="114" t="s">
        <v>92</v>
      </c>
      <c r="T138" s="115">
        <v>2</v>
      </c>
      <c r="U138" s="114">
        <v>1</v>
      </c>
      <c r="V138" s="111" t="s">
        <v>586</v>
      </c>
      <c r="W138" s="111" t="s">
        <v>328</v>
      </c>
    </row>
    <row r="139" spans="1:23" ht="15" x14ac:dyDescent="0.25">
      <c r="A139" s="111" t="s">
        <v>406</v>
      </c>
      <c r="B139" s="111" t="s">
        <v>677</v>
      </c>
      <c r="C139" s="83" t="s">
        <v>580</v>
      </c>
      <c r="D139" s="112">
        <v>181</v>
      </c>
      <c r="E139" s="113">
        <v>-27</v>
      </c>
      <c r="F139" s="114" t="s">
        <v>581</v>
      </c>
      <c r="G139" s="111" t="s">
        <v>582</v>
      </c>
      <c r="H139" s="111" t="s">
        <v>120</v>
      </c>
      <c r="I139" s="111" t="s">
        <v>120</v>
      </c>
      <c r="J139" s="111" t="s">
        <v>120</v>
      </c>
      <c r="K139" s="111" t="s">
        <v>120</v>
      </c>
      <c r="L139" s="111" t="s">
        <v>120</v>
      </c>
      <c r="M139" s="111" t="s">
        <v>120</v>
      </c>
      <c r="N139" s="111" t="s">
        <v>580</v>
      </c>
      <c r="O139" s="111" t="s">
        <v>580</v>
      </c>
      <c r="P139" s="115" t="s">
        <v>120</v>
      </c>
      <c r="Q139" s="114">
        <v>4</v>
      </c>
      <c r="R139" s="114">
        <v>4</v>
      </c>
      <c r="S139" s="114">
        <v>4</v>
      </c>
      <c r="T139" s="115">
        <v>1</v>
      </c>
      <c r="U139" s="114">
        <v>2</v>
      </c>
      <c r="V139" s="111" t="s">
        <v>678</v>
      </c>
      <c r="W139" s="111" t="s">
        <v>580</v>
      </c>
    </row>
    <row r="140" spans="1:23" ht="15" x14ac:dyDescent="0.25">
      <c r="A140" s="111" t="s">
        <v>407</v>
      </c>
      <c r="B140" s="111" t="s">
        <v>679</v>
      </c>
      <c r="C140" s="83" t="s">
        <v>580</v>
      </c>
      <c r="D140" s="112">
        <v>120</v>
      </c>
      <c r="E140" s="113">
        <v>0</v>
      </c>
      <c r="F140" s="114" t="s">
        <v>581</v>
      </c>
      <c r="G140" s="111" t="s">
        <v>582</v>
      </c>
      <c r="H140" s="111" t="s">
        <v>120</v>
      </c>
      <c r="I140" s="111" t="s">
        <v>120</v>
      </c>
      <c r="J140" s="111" t="s">
        <v>120</v>
      </c>
      <c r="K140" s="111" t="s">
        <v>120</v>
      </c>
      <c r="L140" s="111" t="s">
        <v>120</v>
      </c>
      <c r="M140" s="111" t="s">
        <v>120</v>
      </c>
      <c r="N140" s="111" t="s">
        <v>671</v>
      </c>
      <c r="O140" s="111">
        <v>2</v>
      </c>
      <c r="P140" s="115" t="s">
        <v>120</v>
      </c>
      <c r="Q140" s="114" t="s">
        <v>93</v>
      </c>
      <c r="R140" s="114" t="s">
        <v>93</v>
      </c>
      <c r="S140" s="114" t="s">
        <v>93</v>
      </c>
      <c r="T140" s="115">
        <v>1</v>
      </c>
      <c r="U140" s="114">
        <v>1</v>
      </c>
      <c r="V140" s="111" t="s">
        <v>583</v>
      </c>
      <c r="W140" s="111" t="s">
        <v>580</v>
      </c>
    </row>
    <row r="141" spans="1:23" ht="15" x14ac:dyDescent="0.25">
      <c r="A141" s="111" t="s">
        <v>408</v>
      </c>
      <c r="B141" s="111" t="s">
        <v>680</v>
      </c>
      <c r="C141" s="83" t="s">
        <v>580</v>
      </c>
      <c r="D141" s="112">
        <v>212</v>
      </c>
      <c r="E141" s="113">
        <v>0</v>
      </c>
      <c r="F141" s="114" t="s">
        <v>585</v>
      </c>
      <c r="G141" s="111" t="s">
        <v>582</v>
      </c>
      <c r="H141" s="111" t="s">
        <v>120</v>
      </c>
      <c r="I141" s="111" t="s">
        <v>120</v>
      </c>
      <c r="J141" s="111" t="s">
        <v>120</v>
      </c>
      <c r="K141" s="111" t="s">
        <v>120</v>
      </c>
      <c r="L141" s="111" t="s">
        <v>120</v>
      </c>
      <c r="M141" s="111" t="s">
        <v>120</v>
      </c>
      <c r="N141" s="111" t="s">
        <v>580</v>
      </c>
      <c r="O141" s="111" t="s">
        <v>580</v>
      </c>
      <c r="P141" s="115" t="s">
        <v>120</v>
      </c>
      <c r="Q141" s="114">
        <v>4</v>
      </c>
      <c r="R141" s="114">
        <v>4</v>
      </c>
      <c r="S141" s="114">
        <v>4</v>
      </c>
      <c r="T141" s="115">
        <v>2</v>
      </c>
      <c r="U141" s="114">
        <v>1</v>
      </c>
      <c r="V141" s="111" t="s">
        <v>586</v>
      </c>
      <c r="W141" s="111" t="s">
        <v>114</v>
      </c>
    </row>
    <row r="142" spans="1:23" ht="15" x14ac:dyDescent="0.25">
      <c r="A142" s="111" t="s">
        <v>409</v>
      </c>
      <c r="B142" s="111" t="s">
        <v>558</v>
      </c>
      <c r="C142" s="83" t="s">
        <v>580</v>
      </c>
      <c r="D142" s="112">
        <v>100</v>
      </c>
      <c r="E142" s="113">
        <v>0</v>
      </c>
      <c r="F142" s="114" t="s">
        <v>585</v>
      </c>
      <c r="G142" s="111" t="s">
        <v>582</v>
      </c>
      <c r="H142" s="111" t="s">
        <v>143</v>
      </c>
      <c r="I142" s="111" t="s">
        <v>120</v>
      </c>
      <c r="J142" s="111" t="s">
        <v>120</v>
      </c>
      <c r="K142" s="111" t="s">
        <v>120</v>
      </c>
      <c r="L142" s="111" t="s">
        <v>120</v>
      </c>
      <c r="M142" s="111" t="s">
        <v>120</v>
      </c>
      <c r="N142" s="111" t="s">
        <v>580</v>
      </c>
      <c r="O142" s="111" t="s">
        <v>580</v>
      </c>
      <c r="P142" s="115" t="s">
        <v>120</v>
      </c>
      <c r="Q142" s="114" t="s">
        <v>94</v>
      </c>
      <c r="R142" s="114" t="s">
        <v>96</v>
      </c>
      <c r="S142" s="114" t="s">
        <v>96</v>
      </c>
      <c r="T142" s="115">
        <v>2</v>
      </c>
      <c r="U142" s="114">
        <v>2</v>
      </c>
      <c r="V142" s="111" t="s">
        <v>583</v>
      </c>
      <c r="W142" s="111" t="s">
        <v>681</v>
      </c>
    </row>
    <row r="143" spans="1:23" ht="15" x14ac:dyDescent="0.25">
      <c r="A143" s="111" t="s">
        <v>410</v>
      </c>
      <c r="B143" s="111" t="s">
        <v>682</v>
      </c>
      <c r="C143" s="83" t="s">
        <v>580</v>
      </c>
      <c r="D143" s="112">
        <v>150</v>
      </c>
      <c r="E143" s="113">
        <v>-4</v>
      </c>
      <c r="F143" s="114" t="s">
        <v>585</v>
      </c>
      <c r="G143" s="111" t="s">
        <v>582</v>
      </c>
      <c r="H143" s="111" t="s">
        <v>120</v>
      </c>
      <c r="I143" s="111" t="s">
        <v>120</v>
      </c>
      <c r="J143" s="111" t="s">
        <v>120</v>
      </c>
      <c r="K143" s="111" t="s">
        <v>120</v>
      </c>
      <c r="L143" s="111" t="s">
        <v>120</v>
      </c>
      <c r="M143" s="111" t="s">
        <v>120</v>
      </c>
      <c r="N143" s="111" t="s">
        <v>580</v>
      </c>
      <c r="O143" s="111" t="s">
        <v>580</v>
      </c>
      <c r="P143" s="115" t="s">
        <v>120</v>
      </c>
      <c r="Q143" s="114" t="s">
        <v>93</v>
      </c>
      <c r="R143" s="114" t="s">
        <v>93</v>
      </c>
      <c r="S143" s="114" t="s">
        <v>93</v>
      </c>
      <c r="T143" s="115">
        <v>2</v>
      </c>
      <c r="U143" s="114">
        <v>1</v>
      </c>
      <c r="V143" s="111" t="s">
        <v>586</v>
      </c>
      <c r="W143" s="111" t="s">
        <v>114</v>
      </c>
    </row>
    <row r="144" spans="1:23" ht="15" x14ac:dyDescent="0.25">
      <c r="A144" s="111" t="s">
        <v>411</v>
      </c>
      <c r="B144" s="111" t="s">
        <v>683</v>
      </c>
      <c r="C144" s="83" t="s">
        <v>580</v>
      </c>
      <c r="D144" s="112">
        <v>0</v>
      </c>
      <c r="E144" s="113">
        <v>-25</v>
      </c>
      <c r="F144" s="114" t="s">
        <v>585</v>
      </c>
      <c r="G144" s="111" t="s">
        <v>582</v>
      </c>
      <c r="H144" s="111" t="s">
        <v>120</v>
      </c>
      <c r="I144" s="111" t="s">
        <v>120</v>
      </c>
      <c r="J144" s="111" t="s">
        <v>120</v>
      </c>
      <c r="K144" s="111" t="s">
        <v>120</v>
      </c>
      <c r="L144" s="111" t="s">
        <v>120</v>
      </c>
      <c r="M144" s="111" t="s">
        <v>120</v>
      </c>
      <c r="N144" s="111" t="s">
        <v>617</v>
      </c>
      <c r="O144" s="111">
        <v>1</v>
      </c>
      <c r="P144" s="115" t="s">
        <v>120</v>
      </c>
      <c r="Q144" s="114" t="s">
        <v>93</v>
      </c>
      <c r="R144" s="114" t="s">
        <v>93</v>
      </c>
      <c r="S144" s="114" t="s">
        <v>93</v>
      </c>
      <c r="T144" s="115">
        <v>2</v>
      </c>
      <c r="U144" s="114">
        <v>1</v>
      </c>
      <c r="V144" s="111" t="s">
        <v>586</v>
      </c>
      <c r="W144" s="111" t="s">
        <v>114</v>
      </c>
    </row>
    <row r="145" spans="1:23" ht="15" x14ac:dyDescent="0.25">
      <c r="A145" s="111" t="s">
        <v>412</v>
      </c>
      <c r="B145" s="111" t="s">
        <v>684</v>
      </c>
      <c r="C145" s="83" t="s">
        <v>580</v>
      </c>
      <c r="D145" s="112">
        <v>59</v>
      </c>
      <c r="E145" s="113">
        <v>-57</v>
      </c>
      <c r="F145" s="114" t="s">
        <v>585</v>
      </c>
      <c r="G145" s="111" t="s">
        <v>582</v>
      </c>
      <c r="H145" s="111" t="s">
        <v>120</v>
      </c>
      <c r="I145" s="111" t="s">
        <v>120</v>
      </c>
      <c r="J145" s="111" t="s">
        <v>120</v>
      </c>
      <c r="K145" s="111" t="s">
        <v>120</v>
      </c>
      <c r="L145" s="111" t="s">
        <v>120</v>
      </c>
      <c r="M145" s="111" t="s">
        <v>120</v>
      </c>
      <c r="N145" s="111" t="s">
        <v>580</v>
      </c>
      <c r="O145" s="111" t="s">
        <v>580</v>
      </c>
      <c r="P145" s="115" t="s">
        <v>120</v>
      </c>
      <c r="Q145" s="114" t="s">
        <v>92</v>
      </c>
      <c r="R145" s="114" t="s">
        <v>92</v>
      </c>
      <c r="S145" s="114" t="s">
        <v>92</v>
      </c>
      <c r="T145" s="115">
        <v>2</v>
      </c>
      <c r="U145" s="114">
        <v>1</v>
      </c>
      <c r="V145" s="111" t="s">
        <v>586</v>
      </c>
      <c r="W145" s="111" t="s">
        <v>588</v>
      </c>
    </row>
    <row r="146" spans="1:23" ht="15" x14ac:dyDescent="0.25">
      <c r="A146" s="111" t="s">
        <v>413</v>
      </c>
      <c r="B146" s="111" t="s">
        <v>562</v>
      </c>
      <c r="C146" s="83" t="s">
        <v>580</v>
      </c>
      <c r="D146" s="112">
        <v>28</v>
      </c>
      <c r="E146" s="113">
        <v>-44</v>
      </c>
      <c r="F146" s="114" t="s">
        <v>585</v>
      </c>
      <c r="G146" s="111" t="s">
        <v>582</v>
      </c>
      <c r="H146" s="111" t="s">
        <v>120</v>
      </c>
      <c r="I146" s="111" t="s">
        <v>120</v>
      </c>
      <c r="J146" s="111" t="s">
        <v>120</v>
      </c>
      <c r="K146" s="111" t="s">
        <v>120</v>
      </c>
      <c r="L146" s="111" t="s">
        <v>120</v>
      </c>
      <c r="M146" s="111" t="s">
        <v>120</v>
      </c>
      <c r="N146" s="111" t="s">
        <v>580</v>
      </c>
      <c r="O146" s="111" t="s">
        <v>580</v>
      </c>
      <c r="P146" s="115" t="s">
        <v>120</v>
      </c>
      <c r="Q146" s="114">
        <v>4</v>
      </c>
      <c r="R146" s="114">
        <v>4</v>
      </c>
      <c r="S146" s="114">
        <v>4</v>
      </c>
      <c r="T146" s="115">
        <v>2</v>
      </c>
      <c r="U146" s="114">
        <v>1</v>
      </c>
      <c r="V146" s="111" t="s">
        <v>586</v>
      </c>
      <c r="W146" s="111" t="s">
        <v>588</v>
      </c>
    </row>
    <row r="147" spans="1:23" ht="15" x14ac:dyDescent="0.25">
      <c r="A147" s="111" t="s">
        <v>414</v>
      </c>
      <c r="B147" s="111" t="s">
        <v>685</v>
      </c>
      <c r="C147" s="83" t="s">
        <v>580</v>
      </c>
      <c r="D147" s="112">
        <v>273</v>
      </c>
      <c r="E147" s="113">
        <v>-64</v>
      </c>
      <c r="F147" s="114" t="s">
        <v>585</v>
      </c>
      <c r="G147" s="111" t="s">
        <v>582</v>
      </c>
      <c r="H147" s="111" t="s">
        <v>120</v>
      </c>
      <c r="I147" s="111" t="s">
        <v>120</v>
      </c>
      <c r="J147" s="111" t="s">
        <v>120</v>
      </c>
      <c r="K147" s="111" t="s">
        <v>120</v>
      </c>
      <c r="L147" s="111" t="s">
        <v>120</v>
      </c>
      <c r="M147" s="111" t="s">
        <v>120</v>
      </c>
      <c r="N147" s="111" t="s">
        <v>686</v>
      </c>
      <c r="O147" s="111">
        <v>2</v>
      </c>
      <c r="P147" s="115" t="s">
        <v>120</v>
      </c>
      <c r="Q147" s="114">
        <v>5</v>
      </c>
      <c r="R147" s="114">
        <v>4</v>
      </c>
      <c r="S147" s="114">
        <v>4</v>
      </c>
      <c r="T147" s="115">
        <v>2</v>
      </c>
      <c r="U147" s="114">
        <v>2</v>
      </c>
      <c r="V147" s="111" t="s">
        <v>583</v>
      </c>
      <c r="W147" s="111" t="s">
        <v>588</v>
      </c>
    </row>
    <row r="148" spans="1:23" ht="15" x14ac:dyDescent="0.25">
      <c r="A148" s="111" t="s">
        <v>415</v>
      </c>
      <c r="B148" s="111" t="s">
        <v>564</v>
      </c>
      <c r="C148" s="83" t="s">
        <v>580</v>
      </c>
      <c r="D148" s="112">
        <v>181</v>
      </c>
      <c r="E148" s="113">
        <v>0</v>
      </c>
      <c r="F148" s="114" t="s">
        <v>585</v>
      </c>
      <c r="G148" s="111" t="s">
        <v>582</v>
      </c>
      <c r="H148" s="111" t="s">
        <v>120</v>
      </c>
      <c r="I148" s="111" t="s">
        <v>120</v>
      </c>
      <c r="J148" s="111" t="s">
        <v>120</v>
      </c>
      <c r="K148" s="111" t="s">
        <v>120</v>
      </c>
      <c r="L148" s="111" t="s">
        <v>120</v>
      </c>
      <c r="M148" s="111" t="s">
        <v>120</v>
      </c>
      <c r="N148" s="111" t="s">
        <v>580</v>
      </c>
      <c r="O148" s="111" t="s">
        <v>580</v>
      </c>
      <c r="P148" s="115" t="s">
        <v>120</v>
      </c>
      <c r="Q148" s="114" t="s">
        <v>96</v>
      </c>
      <c r="R148" s="114" t="s">
        <v>96</v>
      </c>
      <c r="S148" s="114" t="s">
        <v>96</v>
      </c>
      <c r="T148" s="115">
        <v>2</v>
      </c>
      <c r="U148" s="114">
        <v>1</v>
      </c>
      <c r="V148" s="111" t="s">
        <v>586</v>
      </c>
      <c r="W148" s="111" t="s">
        <v>114</v>
      </c>
    </row>
    <row r="149" spans="1:23" ht="15" x14ac:dyDescent="0.25">
      <c r="A149" s="111" t="s">
        <v>416</v>
      </c>
      <c r="B149" s="111" t="s">
        <v>687</v>
      </c>
      <c r="C149" s="83" t="s">
        <v>580</v>
      </c>
      <c r="D149" s="112">
        <v>28</v>
      </c>
      <c r="E149" s="113">
        <v>0</v>
      </c>
      <c r="F149" s="114" t="s">
        <v>585</v>
      </c>
      <c r="G149" s="111" t="s">
        <v>582</v>
      </c>
      <c r="H149" s="111" t="s">
        <v>120</v>
      </c>
      <c r="I149" s="111" t="s">
        <v>120</v>
      </c>
      <c r="J149" s="111" t="s">
        <v>120</v>
      </c>
      <c r="K149" s="111" t="s">
        <v>120</v>
      </c>
      <c r="L149" s="111" t="s">
        <v>120</v>
      </c>
      <c r="M149" s="111" t="s">
        <v>120</v>
      </c>
      <c r="N149" s="111" t="s">
        <v>580</v>
      </c>
      <c r="O149" s="111" t="s">
        <v>580</v>
      </c>
      <c r="P149" s="115" t="s">
        <v>120</v>
      </c>
      <c r="Q149" s="114">
        <v>5</v>
      </c>
      <c r="R149" s="114">
        <v>5</v>
      </c>
      <c r="S149" s="114">
        <v>5</v>
      </c>
      <c r="T149" s="115">
        <v>2</v>
      </c>
      <c r="U149" s="114">
        <v>1</v>
      </c>
      <c r="V149" s="111" t="s">
        <v>586</v>
      </c>
      <c r="W149" s="111" t="s">
        <v>114</v>
      </c>
    </row>
    <row r="150" spans="1:23" ht="15" x14ac:dyDescent="0.25">
      <c r="A150" s="111" t="s">
        <v>417</v>
      </c>
      <c r="B150" s="111" t="s">
        <v>566</v>
      </c>
      <c r="C150" s="83" t="s">
        <v>580</v>
      </c>
      <c r="D150" s="112">
        <v>74</v>
      </c>
      <c r="E150" s="113">
        <v>-34</v>
      </c>
      <c r="F150" s="114" t="s">
        <v>585</v>
      </c>
      <c r="G150" s="111" t="s">
        <v>582</v>
      </c>
      <c r="H150" s="111" t="s">
        <v>120</v>
      </c>
      <c r="I150" s="111" t="s">
        <v>120</v>
      </c>
      <c r="J150" s="111" t="s">
        <v>120</v>
      </c>
      <c r="K150" s="111" t="s">
        <v>120</v>
      </c>
      <c r="L150" s="111" t="s">
        <v>120</v>
      </c>
      <c r="M150" s="111" t="s">
        <v>120</v>
      </c>
      <c r="N150" s="111" t="s">
        <v>580</v>
      </c>
      <c r="O150" s="111" t="s">
        <v>580</v>
      </c>
      <c r="P150" s="115" t="s">
        <v>120</v>
      </c>
      <c r="Q150" s="114">
        <v>5</v>
      </c>
      <c r="R150" s="114">
        <v>5</v>
      </c>
      <c r="S150" s="114">
        <v>5</v>
      </c>
      <c r="T150" s="115">
        <v>2</v>
      </c>
      <c r="U150" s="114">
        <v>1</v>
      </c>
      <c r="V150" s="111" t="s">
        <v>586</v>
      </c>
      <c r="W150" s="111" t="s">
        <v>588</v>
      </c>
    </row>
    <row r="151" spans="1:23" ht="15" x14ac:dyDescent="0.25">
      <c r="A151" s="111" t="s">
        <v>567</v>
      </c>
      <c r="B151" s="111" t="s">
        <v>568</v>
      </c>
      <c r="C151" s="83" t="s">
        <v>580</v>
      </c>
      <c r="D151" s="112">
        <v>74</v>
      </c>
      <c r="E151" s="113">
        <v>-42</v>
      </c>
      <c r="F151" s="114" t="s">
        <v>585</v>
      </c>
      <c r="G151" s="111" t="s">
        <v>582</v>
      </c>
      <c r="H151" s="111" t="s">
        <v>120</v>
      </c>
      <c r="I151" s="111" t="s">
        <v>120</v>
      </c>
      <c r="J151" s="111" t="s">
        <v>120</v>
      </c>
      <c r="K151" s="111" t="s">
        <v>120</v>
      </c>
      <c r="L151" s="111" t="s">
        <v>120</v>
      </c>
      <c r="M151" s="111" t="s">
        <v>120</v>
      </c>
      <c r="N151" s="111" t="s">
        <v>580</v>
      </c>
      <c r="O151" s="111" t="s">
        <v>580</v>
      </c>
      <c r="P151" s="115" t="s">
        <v>120</v>
      </c>
      <c r="Q151" s="114">
        <v>5</v>
      </c>
      <c r="R151" s="114">
        <v>5</v>
      </c>
      <c r="S151" s="114">
        <v>5</v>
      </c>
      <c r="T151" s="115">
        <v>2</v>
      </c>
      <c r="U151" s="114">
        <v>1</v>
      </c>
      <c r="V151" s="111" t="s">
        <v>586</v>
      </c>
      <c r="W151" s="111" t="s">
        <v>588</v>
      </c>
    </row>
    <row r="152" spans="1:23" ht="15" x14ac:dyDescent="0.25">
      <c r="A152" s="111" t="s">
        <v>418</v>
      </c>
      <c r="B152" s="111" t="s">
        <v>688</v>
      </c>
      <c r="C152" s="83" t="s">
        <v>580</v>
      </c>
      <c r="D152" s="112">
        <v>89</v>
      </c>
      <c r="E152" s="113">
        <v>-62</v>
      </c>
      <c r="F152" s="114" t="s">
        <v>585</v>
      </c>
      <c r="G152" s="111" t="s">
        <v>582</v>
      </c>
      <c r="H152" s="111" t="s">
        <v>120</v>
      </c>
      <c r="I152" s="111" t="s">
        <v>120</v>
      </c>
      <c r="J152" s="111" t="s">
        <v>120</v>
      </c>
      <c r="K152" s="111" t="s">
        <v>120</v>
      </c>
      <c r="L152" s="111" t="s">
        <v>120</v>
      </c>
      <c r="M152" s="111" t="s">
        <v>120</v>
      </c>
      <c r="N152" s="111" t="s">
        <v>580</v>
      </c>
      <c r="O152" s="111" t="s">
        <v>580</v>
      </c>
      <c r="P152" s="115" t="s">
        <v>120</v>
      </c>
      <c r="Q152" s="114" t="s">
        <v>93</v>
      </c>
      <c r="R152" s="114" t="s">
        <v>93</v>
      </c>
      <c r="S152" s="114" t="s">
        <v>93</v>
      </c>
      <c r="T152" s="115">
        <v>2</v>
      </c>
      <c r="U152" s="114">
        <v>2</v>
      </c>
      <c r="V152" s="111" t="s">
        <v>583</v>
      </c>
      <c r="W152" s="111" t="s">
        <v>588</v>
      </c>
    </row>
    <row r="153" spans="1:23" ht="15" x14ac:dyDescent="0.25">
      <c r="A153" s="111" t="s">
        <v>419</v>
      </c>
      <c r="B153" s="111" t="s">
        <v>689</v>
      </c>
      <c r="C153" s="83" t="s">
        <v>580</v>
      </c>
      <c r="D153" s="112">
        <v>274</v>
      </c>
      <c r="E153" s="113">
        <v>-51</v>
      </c>
      <c r="F153" s="114" t="s">
        <v>585</v>
      </c>
      <c r="G153" s="111" t="s">
        <v>582</v>
      </c>
      <c r="H153" s="111" t="s">
        <v>120</v>
      </c>
      <c r="I153" s="111" t="s">
        <v>120</v>
      </c>
      <c r="J153" s="111" t="s">
        <v>120</v>
      </c>
      <c r="K153" s="111" t="s">
        <v>120</v>
      </c>
      <c r="L153" s="111" t="s">
        <v>120</v>
      </c>
      <c r="M153" s="111" t="s">
        <v>120</v>
      </c>
      <c r="N153" s="111" t="s">
        <v>659</v>
      </c>
      <c r="O153" s="111">
        <v>2</v>
      </c>
      <c r="P153" s="115" t="s">
        <v>120</v>
      </c>
      <c r="Q153" s="114">
        <v>5</v>
      </c>
      <c r="R153" s="114">
        <v>5</v>
      </c>
      <c r="S153" s="114">
        <v>5</v>
      </c>
      <c r="T153" s="115">
        <v>2</v>
      </c>
      <c r="U153" s="114">
        <v>1</v>
      </c>
      <c r="V153" s="111" t="s">
        <v>586</v>
      </c>
      <c r="W153" s="111" t="s">
        <v>588</v>
      </c>
    </row>
    <row r="154" spans="1:23" ht="15" x14ac:dyDescent="0.25">
      <c r="A154" s="111" t="s">
        <v>420</v>
      </c>
      <c r="B154" s="111" t="s">
        <v>571</v>
      </c>
      <c r="C154" s="83" t="s">
        <v>580</v>
      </c>
      <c r="D154" s="112">
        <v>89</v>
      </c>
      <c r="E154" s="113">
        <v>0</v>
      </c>
      <c r="F154" s="114" t="s">
        <v>585</v>
      </c>
      <c r="G154" s="111" t="s">
        <v>582</v>
      </c>
      <c r="H154" s="111" t="s">
        <v>120</v>
      </c>
      <c r="I154" s="111" t="s">
        <v>120</v>
      </c>
      <c r="J154" s="111" t="s">
        <v>120</v>
      </c>
      <c r="K154" s="111" t="s">
        <v>120</v>
      </c>
      <c r="L154" s="111" t="s">
        <v>120</v>
      </c>
      <c r="M154" s="111" t="s">
        <v>120</v>
      </c>
      <c r="N154" s="111" t="s">
        <v>580</v>
      </c>
      <c r="O154" s="111" t="s">
        <v>580</v>
      </c>
      <c r="P154" s="115" t="s">
        <v>120</v>
      </c>
      <c r="Q154" s="114">
        <v>5</v>
      </c>
      <c r="R154" s="114">
        <v>5</v>
      </c>
      <c r="S154" s="114">
        <v>5</v>
      </c>
      <c r="T154" s="115">
        <v>2</v>
      </c>
      <c r="U154" s="114">
        <v>1</v>
      </c>
      <c r="V154" s="111" t="s">
        <v>586</v>
      </c>
      <c r="W154" s="111" t="s">
        <v>114</v>
      </c>
    </row>
    <row r="155" spans="1:23" ht="15.75" thickBot="1" x14ac:dyDescent="0.3">
      <c r="A155" s="111" t="s">
        <v>421</v>
      </c>
      <c r="B155" s="111" t="s">
        <v>690</v>
      </c>
      <c r="C155" s="83" t="s">
        <v>580</v>
      </c>
      <c r="D155" s="112">
        <v>273</v>
      </c>
      <c r="E155" s="113">
        <v>0</v>
      </c>
      <c r="F155" s="114" t="s">
        <v>585</v>
      </c>
      <c r="G155" s="111" t="s">
        <v>582</v>
      </c>
      <c r="H155" s="111" t="s">
        <v>120</v>
      </c>
      <c r="I155" s="111" t="s">
        <v>120</v>
      </c>
      <c r="J155" s="111" t="s">
        <v>120</v>
      </c>
      <c r="K155" s="111" t="s">
        <v>120</v>
      </c>
      <c r="L155" s="111" t="s">
        <v>120</v>
      </c>
      <c r="M155" s="111" t="s">
        <v>120</v>
      </c>
      <c r="N155" s="111" t="s">
        <v>580</v>
      </c>
      <c r="O155" s="111" t="s">
        <v>580</v>
      </c>
      <c r="P155" s="115" t="s">
        <v>120</v>
      </c>
      <c r="Q155" s="114" t="s">
        <v>92</v>
      </c>
      <c r="R155" s="114" t="s">
        <v>92</v>
      </c>
      <c r="S155" s="114" t="s">
        <v>92</v>
      </c>
      <c r="T155" s="115">
        <v>2</v>
      </c>
      <c r="U155" s="114">
        <v>1</v>
      </c>
      <c r="V155" s="111" t="s">
        <v>586</v>
      </c>
      <c r="W155" s="111" t="s">
        <v>114</v>
      </c>
    </row>
    <row r="156" spans="1:23" ht="13.5" thickTop="1" thickBot="1" x14ac:dyDescent="0.25">
      <c r="A156" s="49"/>
      <c r="B156" s="50"/>
      <c r="C156" s="146"/>
      <c r="D156" s="51"/>
      <c r="E156" s="51"/>
      <c r="F156" s="51"/>
      <c r="G156" s="53"/>
      <c r="H156" s="53"/>
      <c r="I156" s="53"/>
      <c r="J156" s="54"/>
      <c r="K156" s="54"/>
      <c r="L156" s="54"/>
      <c r="M156" s="54"/>
      <c r="N156" s="54"/>
      <c r="O156" s="51"/>
      <c r="P156" s="51"/>
      <c r="Q156" s="52"/>
      <c r="R156" s="55"/>
      <c r="S156" s="52"/>
      <c r="T156" s="53"/>
      <c r="U156" s="51"/>
      <c r="V156" s="53"/>
    </row>
    <row r="157" spans="1:23" ht="13.5" thickTop="1" thickBot="1" x14ac:dyDescent="0.25">
      <c r="A157" s="49"/>
      <c r="B157" s="50"/>
      <c r="C157" s="146"/>
      <c r="D157" s="51"/>
      <c r="E157" s="51"/>
      <c r="F157" s="51"/>
      <c r="G157" s="53"/>
      <c r="H157" s="53"/>
      <c r="I157" s="53"/>
      <c r="J157" s="54"/>
      <c r="K157" s="54"/>
      <c r="L157" s="54"/>
      <c r="M157" s="54"/>
      <c r="N157" s="54"/>
      <c r="O157" s="51"/>
      <c r="P157" s="51"/>
      <c r="Q157" s="52"/>
      <c r="R157" s="55"/>
      <c r="S157" s="52"/>
      <c r="T157" s="53"/>
      <c r="U157" s="51"/>
      <c r="V157" s="53"/>
    </row>
    <row r="158" spans="1:23" ht="13.5" thickTop="1" thickBot="1" x14ac:dyDescent="0.25">
      <c r="A158" s="49"/>
      <c r="B158" s="50"/>
      <c r="C158" s="146"/>
      <c r="D158" s="51"/>
      <c r="E158" s="51"/>
      <c r="F158" s="51"/>
      <c r="G158" s="53"/>
      <c r="H158" s="53"/>
      <c r="I158" s="53"/>
      <c r="J158" s="54"/>
      <c r="K158" s="54"/>
      <c r="L158" s="54"/>
      <c r="M158" s="54"/>
      <c r="N158" s="54"/>
      <c r="O158" s="51"/>
      <c r="P158" s="51"/>
      <c r="Q158" s="52"/>
      <c r="R158" s="55"/>
      <c r="S158" s="52"/>
      <c r="T158" s="53"/>
      <c r="U158" s="51"/>
      <c r="V158" s="53"/>
    </row>
    <row r="159" spans="1:23" ht="13.5" thickTop="1" thickBot="1" x14ac:dyDescent="0.25">
      <c r="A159" s="49"/>
      <c r="B159" s="50"/>
      <c r="C159" s="146"/>
      <c r="D159" s="51"/>
      <c r="E159" s="51"/>
      <c r="F159" s="51"/>
      <c r="G159" s="53"/>
      <c r="H159" s="53"/>
      <c r="I159" s="53"/>
      <c r="J159" s="54"/>
      <c r="K159" s="54"/>
      <c r="L159" s="54"/>
      <c r="M159" s="54"/>
      <c r="N159" s="54"/>
      <c r="O159" s="51"/>
      <c r="P159" s="51"/>
      <c r="Q159" s="52"/>
      <c r="R159" s="55"/>
      <c r="S159" s="52"/>
      <c r="T159" s="53"/>
      <c r="U159" s="51"/>
      <c r="V159" s="53"/>
    </row>
    <row r="160" spans="1:23" ht="13.5" thickTop="1" thickBot="1" x14ac:dyDescent="0.25">
      <c r="A160" s="49"/>
      <c r="B160" s="50"/>
      <c r="C160" s="146"/>
      <c r="D160" s="51"/>
      <c r="E160" s="51"/>
      <c r="F160" s="51"/>
      <c r="G160" s="53"/>
      <c r="H160" s="53"/>
      <c r="I160" s="53"/>
      <c r="J160" s="54"/>
      <c r="K160" s="54"/>
      <c r="L160" s="54"/>
      <c r="M160" s="54"/>
      <c r="N160" s="54"/>
      <c r="O160" s="51"/>
      <c r="P160" s="51"/>
      <c r="Q160" s="52"/>
      <c r="R160" s="55"/>
      <c r="S160" s="52"/>
      <c r="T160" s="53"/>
      <c r="U160" s="51"/>
      <c r="V160" s="53"/>
    </row>
    <row r="161" spans="1:22" ht="13.5" thickTop="1" thickBot="1" x14ac:dyDescent="0.25">
      <c r="A161" s="49"/>
      <c r="B161" s="50"/>
      <c r="C161" s="146"/>
      <c r="D161" s="51"/>
      <c r="E161" s="51"/>
      <c r="F161" s="51"/>
      <c r="G161" s="53"/>
      <c r="H161" s="53"/>
      <c r="I161" s="53"/>
      <c r="J161" s="54"/>
      <c r="K161" s="54"/>
      <c r="L161" s="54"/>
      <c r="M161" s="54"/>
      <c r="N161" s="54"/>
      <c r="O161" s="51"/>
      <c r="P161" s="51"/>
      <c r="Q161" s="52"/>
      <c r="R161" s="55"/>
      <c r="S161" s="52"/>
      <c r="T161" s="53"/>
      <c r="U161" s="51"/>
      <c r="V161" s="53"/>
    </row>
    <row r="162" spans="1:22" ht="13.5" thickTop="1" thickBot="1" x14ac:dyDescent="0.25">
      <c r="A162" s="49"/>
      <c r="B162" s="50"/>
      <c r="C162" s="146"/>
      <c r="D162" s="51"/>
      <c r="E162" s="51"/>
      <c r="F162" s="51"/>
      <c r="G162" s="53"/>
      <c r="H162" s="53"/>
      <c r="I162" s="53"/>
      <c r="J162" s="54"/>
      <c r="K162" s="54"/>
      <c r="L162" s="54"/>
      <c r="M162" s="54"/>
      <c r="N162" s="54"/>
      <c r="O162" s="51"/>
      <c r="P162" s="51"/>
      <c r="Q162" s="52"/>
      <c r="R162" s="55"/>
      <c r="S162" s="52"/>
      <c r="T162" s="53"/>
      <c r="U162" s="51"/>
      <c r="V162" s="53"/>
    </row>
    <row r="163" spans="1:22" ht="13.5" thickTop="1" thickBot="1" x14ac:dyDescent="0.25">
      <c r="A163" s="49"/>
      <c r="B163" s="50"/>
      <c r="C163" s="146"/>
      <c r="D163" s="51"/>
      <c r="E163" s="51"/>
      <c r="F163" s="51"/>
      <c r="G163" s="53"/>
      <c r="H163" s="53"/>
      <c r="I163" s="53"/>
      <c r="J163" s="54"/>
      <c r="K163" s="54"/>
      <c r="L163" s="54"/>
      <c r="M163" s="54"/>
      <c r="N163" s="54"/>
      <c r="O163" s="51"/>
      <c r="P163" s="51"/>
      <c r="Q163" s="52"/>
      <c r="R163" s="55"/>
      <c r="S163" s="52"/>
      <c r="T163" s="53"/>
      <c r="U163" s="51"/>
      <c r="V163" s="53"/>
    </row>
    <row r="164" spans="1:22" ht="13.5" thickTop="1" thickBot="1" x14ac:dyDescent="0.25">
      <c r="A164" s="49"/>
      <c r="B164" s="50"/>
      <c r="C164" s="146"/>
      <c r="D164" s="51"/>
      <c r="E164" s="51"/>
      <c r="F164" s="51"/>
      <c r="G164" s="53"/>
      <c r="H164" s="53"/>
      <c r="I164" s="53"/>
      <c r="J164" s="54"/>
      <c r="K164" s="54"/>
      <c r="L164" s="54"/>
      <c r="M164" s="54"/>
      <c r="N164" s="54"/>
      <c r="O164" s="51"/>
      <c r="P164" s="51"/>
      <c r="Q164" s="52"/>
      <c r="R164" s="55"/>
      <c r="S164" s="52"/>
      <c r="T164" s="53"/>
      <c r="U164" s="51"/>
      <c r="V164" s="53"/>
    </row>
    <row r="165" spans="1:22" ht="13.5" thickTop="1" thickBot="1" x14ac:dyDescent="0.25">
      <c r="A165" s="49"/>
      <c r="B165" s="50"/>
      <c r="C165" s="146"/>
      <c r="D165" s="51"/>
      <c r="E165" s="51"/>
      <c r="F165" s="51"/>
      <c r="G165" s="53"/>
      <c r="H165" s="53"/>
      <c r="I165" s="53"/>
      <c r="J165" s="54"/>
      <c r="K165" s="54"/>
      <c r="L165" s="54"/>
      <c r="M165" s="54"/>
      <c r="N165" s="54"/>
      <c r="O165" s="51"/>
      <c r="P165" s="51"/>
      <c r="Q165" s="52"/>
      <c r="R165" s="55"/>
      <c r="S165" s="52"/>
      <c r="T165" s="53"/>
      <c r="U165" s="51"/>
      <c r="V165" s="53"/>
    </row>
    <row r="166" spans="1:22" ht="13.5" thickTop="1" thickBot="1" x14ac:dyDescent="0.25">
      <c r="A166" s="49"/>
      <c r="B166" s="50"/>
      <c r="C166" s="146"/>
      <c r="D166" s="51"/>
      <c r="E166" s="51"/>
      <c r="F166" s="51"/>
      <c r="G166" s="53"/>
      <c r="H166" s="53"/>
      <c r="I166" s="53"/>
      <c r="J166" s="54"/>
      <c r="K166" s="54"/>
      <c r="L166" s="54"/>
      <c r="M166" s="54"/>
      <c r="N166" s="54"/>
      <c r="O166" s="51"/>
      <c r="P166" s="51"/>
      <c r="Q166" s="52"/>
      <c r="R166" s="55"/>
      <c r="S166" s="52"/>
      <c r="T166" s="53"/>
      <c r="U166" s="51"/>
      <c r="V166" s="53"/>
    </row>
    <row r="167" spans="1:22" ht="13.5" thickTop="1" thickBot="1" x14ac:dyDescent="0.25">
      <c r="A167" s="49"/>
      <c r="B167" s="50"/>
      <c r="C167" s="146"/>
      <c r="D167" s="51"/>
      <c r="E167" s="51"/>
      <c r="F167" s="51"/>
      <c r="G167" s="53"/>
      <c r="H167" s="53"/>
      <c r="I167" s="53"/>
      <c r="J167" s="54"/>
      <c r="K167" s="54"/>
      <c r="L167" s="54"/>
      <c r="M167" s="54"/>
      <c r="N167" s="54"/>
      <c r="O167" s="51"/>
      <c r="P167" s="51"/>
      <c r="Q167" s="52"/>
      <c r="R167" s="55"/>
      <c r="S167" s="52"/>
      <c r="T167" s="53"/>
      <c r="U167" s="51"/>
      <c r="V167" s="53"/>
    </row>
    <row r="168" spans="1:22" ht="13.5" thickTop="1" thickBot="1" x14ac:dyDescent="0.25">
      <c r="A168" s="49"/>
      <c r="B168" s="50"/>
      <c r="C168" s="146"/>
      <c r="D168" s="51"/>
      <c r="E168" s="51"/>
      <c r="F168" s="51"/>
      <c r="G168" s="53"/>
      <c r="H168" s="53"/>
      <c r="I168" s="53"/>
      <c r="J168" s="54"/>
      <c r="K168" s="54"/>
      <c r="L168" s="54"/>
      <c r="M168" s="54"/>
      <c r="N168" s="54"/>
      <c r="O168" s="51"/>
      <c r="P168" s="51"/>
      <c r="Q168" s="52"/>
      <c r="R168" s="55"/>
      <c r="S168" s="52"/>
      <c r="T168" s="53"/>
      <c r="U168" s="51"/>
      <c r="V168" s="53"/>
    </row>
    <row r="169" spans="1:22" ht="13.5" thickTop="1" thickBot="1" x14ac:dyDescent="0.25">
      <c r="A169" s="49"/>
      <c r="B169" s="50"/>
      <c r="C169" s="146"/>
      <c r="D169" s="51"/>
      <c r="E169" s="51"/>
      <c r="F169" s="51"/>
      <c r="G169" s="53"/>
      <c r="H169" s="53"/>
      <c r="I169" s="53"/>
      <c r="J169" s="54"/>
      <c r="K169" s="54"/>
      <c r="L169" s="54"/>
      <c r="M169" s="54"/>
      <c r="N169" s="54"/>
      <c r="O169" s="51"/>
      <c r="P169" s="51"/>
      <c r="Q169" s="52"/>
      <c r="R169" s="55"/>
      <c r="S169" s="52"/>
      <c r="T169" s="53"/>
      <c r="U169" s="51"/>
      <c r="V169" s="53"/>
    </row>
    <row r="170" spans="1:22" ht="13.5" thickTop="1" thickBot="1" x14ac:dyDescent="0.25">
      <c r="A170" s="56"/>
      <c r="B170" s="50"/>
      <c r="C170" s="146"/>
      <c r="D170" s="51"/>
      <c r="E170" s="51"/>
      <c r="F170" s="51"/>
      <c r="G170" s="53"/>
      <c r="H170" s="53"/>
      <c r="I170" s="53"/>
      <c r="J170" s="54"/>
      <c r="K170" s="54"/>
      <c r="L170" s="54"/>
      <c r="M170" s="54"/>
      <c r="N170" s="54"/>
      <c r="O170" s="51"/>
      <c r="P170" s="51"/>
      <c r="Q170" s="52"/>
      <c r="R170" s="55"/>
      <c r="S170" s="52"/>
      <c r="T170" s="53"/>
      <c r="U170" s="51"/>
      <c r="V170" s="53"/>
    </row>
    <row r="171" spans="1:22" ht="13.5" thickTop="1" thickBot="1" x14ac:dyDescent="0.25">
      <c r="A171" s="49"/>
      <c r="B171" s="50"/>
      <c r="C171" s="146"/>
      <c r="D171" s="51"/>
      <c r="E171" s="51"/>
      <c r="F171" s="51"/>
      <c r="G171" s="53"/>
      <c r="H171" s="53"/>
      <c r="I171" s="53"/>
      <c r="J171" s="54"/>
      <c r="K171" s="54"/>
      <c r="L171" s="54"/>
      <c r="M171" s="54"/>
      <c r="N171" s="54"/>
      <c r="O171" s="51"/>
      <c r="P171" s="51"/>
      <c r="Q171" s="52"/>
      <c r="R171" s="55"/>
      <c r="S171" s="52"/>
      <c r="T171" s="53"/>
      <c r="U171" s="51"/>
      <c r="V171" s="53"/>
    </row>
    <row r="172" spans="1:22" ht="13.5" thickTop="1" thickBot="1" x14ac:dyDescent="0.25">
      <c r="A172" s="49"/>
      <c r="B172" s="50"/>
      <c r="C172" s="146"/>
      <c r="D172" s="51"/>
      <c r="E172" s="51"/>
      <c r="F172" s="51"/>
      <c r="G172" s="53"/>
      <c r="H172" s="53"/>
      <c r="I172" s="53"/>
      <c r="J172" s="54"/>
      <c r="K172" s="54"/>
      <c r="L172" s="54"/>
      <c r="M172" s="54"/>
      <c r="N172" s="54"/>
      <c r="O172" s="51"/>
      <c r="P172" s="51"/>
      <c r="Q172" s="52"/>
      <c r="R172" s="55"/>
      <c r="S172" s="52"/>
      <c r="T172" s="53"/>
      <c r="U172" s="51"/>
      <c r="V172" s="53"/>
    </row>
    <row r="173" spans="1:22" ht="13.5" thickTop="1" thickBot="1" x14ac:dyDescent="0.25">
      <c r="A173" s="49"/>
      <c r="B173" s="50"/>
      <c r="C173" s="146"/>
      <c r="D173" s="51"/>
      <c r="E173" s="51"/>
      <c r="F173" s="51"/>
      <c r="G173" s="53"/>
      <c r="H173" s="53"/>
      <c r="I173" s="53"/>
      <c r="J173" s="54"/>
      <c r="K173" s="54"/>
      <c r="L173" s="54"/>
      <c r="M173" s="54"/>
      <c r="N173" s="54"/>
      <c r="O173" s="51"/>
      <c r="P173" s="51"/>
      <c r="Q173" s="52"/>
      <c r="R173" s="55"/>
      <c r="S173" s="52"/>
      <c r="T173" s="53"/>
      <c r="U173" s="51"/>
      <c r="V173" s="53"/>
    </row>
    <row r="174" spans="1:22" ht="13.5" thickTop="1" thickBot="1" x14ac:dyDescent="0.25">
      <c r="A174" s="49"/>
      <c r="B174" s="50"/>
      <c r="C174" s="51"/>
      <c r="D174" s="51"/>
      <c r="E174" s="51"/>
      <c r="F174" s="51"/>
      <c r="G174" s="53"/>
      <c r="H174" s="53"/>
      <c r="I174" s="53"/>
      <c r="J174" s="54"/>
      <c r="K174" s="54"/>
      <c r="L174" s="54"/>
      <c r="M174" s="54"/>
      <c r="N174" s="54"/>
      <c r="O174" s="51"/>
      <c r="P174" s="51"/>
      <c r="Q174" s="52"/>
      <c r="R174" s="55"/>
      <c r="S174" s="52"/>
      <c r="T174" s="53"/>
      <c r="U174" s="51"/>
      <c r="V174" s="53"/>
    </row>
    <row r="175" spans="1:22" ht="13.5" thickTop="1" thickBot="1" x14ac:dyDescent="0.25">
      <c r="A175" s="56"/>
      <c r="B175" s="50"/>
      <c r="C175" s="51"/>
      <c r="D175" s="51"/>
      <c r="E175" s="51"/>
      <c r="F175" s="51"/>
      <c r="G175" s="53"/>
      <c r="H175" s="53"/>
      <c r="I175" s="53"/>
      <c r="J175" s="54"/>
      <c r="K175" s="54"/>
      <c r="L175" s="54"/>
      <c r="M175" s="54"/>
      <c r="N175" s="54"/>
      <c r="O175" s="51"/>
      <c r="P175" s="51"/>
      <c r="Q175" s="52"/>
      <c r="R175" s="55"/>
      <c r="S175" s="52"/>
      <c r="T175" s="53"/>
      <c r="U175" s="51"/>
      <c r="V175" s="53"/>
    </row>
    <row r="176" spans="1:22" ht="13.5" thickTop="1" thickBot="1" x14ac:dyDescent="0.25">
      <c r="A176" s="49"/>
      <c r="B176" s="50"/>
      <c r="C176" s="51"/>
      <c r="D176" s="51"/>
      <c r="E176" s="51"/>
      <c r="F176" s="51"/>
      <c r="G176" s="53"/>
      <c r="H176" s="53"/>
      <c r="I176" s="53"/>
      <c r="J176" s="54"/>
      <c r="K176" s="54"/>
      <c r="L176" s="54"/>
      <c r="M176" s="54"/>
      <c r="N176" s="54"/>
      <c r="O176" s="51"/>
      <c r="P176" s="51"/>
      <c r="Q176" s="52"/>
      <c r="R176" s="55"/>
      <c r="S176" s="52"/>
      <c r="T176" s="53"/>
      <c r="U176" s="51"/>
      <c r="V176" s="53"/>
    </row>
    <row r="177" spans="1:22" ht="13.5" thickTop="1" thickBot="1" x14ac:dyDescent="0.25">
      <c r="A177" s="56"/>
      <c r="B177" s="50"/>
      <c r="C177" s="51"/>
      <c r="D177" s="51"/>
      <c r="E177" s="51"/>
      <c r="F177" s="51"/>
      <c r="G177" s="53"/>
      <c r="H177" s="53"/>
      <c r="I177" s="53"/>
      <c r="J177" s="54"/>
      <c r="K177" s="54"/>
      <c r="L177" s="54"/>
      <c r="M177" s="54"/>
      <c r="N177" s="54"/>
      <c r="O177" s="51"/>
      <c r="P177" s="51"/>
      <c r="Q177" s="52"/>
      <c r="R177" s="55"/>
      <c r="S177" s="52"/>
      <c r="T177" s="53"/>
      <c r="U177" s="51"/>
      <c r="V177" s="53"/>
    </row>
    <row r="178" spans="1:22" ht="13.5" thickTop="1" thickBot="1" x14ac:dyDescent="0.25">
      <c r="A178" s="49"/>
      <c r="B178" s="50"/>
      <c r="C178" s="51"/>
      <c r="D178" s="51"/>
      <c r="E178" s="51"/>
      <c r="F178" s="51"/>
      <c r="G178" s="53"/>
      <c r="H178" s="53"/>
      <c r="I178" s="53"/>
      <c r="J178" s="54"/>
      <c r="K178" s="54"/>
      <c r="L178" s="54"/>
      <c r="M178" s="54"/>
      <c r="N178" s="54"/>
      <c r="O178" s="51"/>
      <c r="P178" s="51"/>
      <c r="Q178" s="52"/>
      <c r="R178" s="55"/>
      <c r="S178" s="52"/>
      <c r="T178" s="53"/>
      <c r="U178" s="51"/>
      <c r="V178" s="53"/>
    </row>
    <row r="179" spans="1:22" ht="13.5" thickTop="1" thickBot="1" x14ac:dyDescent="0.25">
      <c r="A179" s="49"/>
      <c r="B179" s="50"/>
      <c r="C179" s="51"/>
      <c r="D179" s="51"/>
      <c r="E179" s="51"/>
      <c r="F179" s="51"/>
      <c r="G179" s="53"/>
      <c r="H179" s="53"/>
      <c r="I179" s="53"/>
      <c r="J179" s="54"/>
      <c r="K179" s="54"/>
      <c r="L179" s="54"/>
      <c r="M179" s="54"/>
      <c r="N179" s="54"/>
      <c r="O179" s="51"/>
      <c r="P179" s="51"/>
      <c r="Q179" s="52"/>
      <c r="R179" s="55"/>
      <c r="S179" s="52"/>
      <c r="T179" s="53"/>
      <c r="U179" s="51"/>
      <c r="V179" s="57"/>
    </row>
    <row r="180" spans="1:22" ht="13.5" thickTop="1" thickBot="1" x14ac:dyDescent="0.25">
      <c r="A180" s="56"/>
      <c r="B180" s="50"/>
      <c r="C180" s="51"/>
      <c r="D180" s="51"/>
      <c r="E180" s="51"/>
      <c r="F180" s="51"/>
      <c r="G180" s="53"/>
      <c r="H180" s="53"/>
      <c r="I180" s="53"/>
      <c r="J180" s="54"/>
      <c r="K180" s="54"/>
      <c r="L180" s="54"/>
      <c r="M180" s="54"/>
      <c r="N180" s="54"/>
      <c r="O180" s="51"/>
      <c r="P180" s="51"/>
      <c r="Q180" s="52"/>
      <c r="R180" s="55"/>
      <c r="S180" s="52"/>
      <c r="T180" s="53"/>
      <c r="U180" s="51"/>
      <c r="V180" s="53"/>
    </row>
    <row r="181" spans="1:22" ht="13.5" thickTop="1" thickBot="1" x14ac:dyDescent="0.25">
      <c r="A181" s="56"/>
      <c r="B181" s="50"/>
      <c r="C181" s="51"/>
      <c r="D181" s="51"/>
      <c r="E181" s="51"/>
      <c r="F181" s="51"/>
      <c r="G181" s="53"/>
      <c r="H181" s="53"/>
      <c r="I181" s="53"/>
      <c r="J181" s="54"/>
      <c r="K181" s="54"/>
      <c r="L181" s="54"/>
      <c r="M181" s="54"/>
      <c r="N181" s="54"/>
      <c r="O181" s="51"/>
      <c r="P181" s="51"/>
      <c r="Q181" s="52"/>
      <c r="R181" s="55"/>
      <c r="S181" s="52"/>
      <c r="T181" s="53"/>
      <c r="U181" s="51"/>
      <c r="V181" s="57"/>
    </row>
    <row r="182" spans="1:22" ht="13.5" thickTop="1" thickBot="1" x14ac:dyDescent="0.25">
      <c r="A182" s="56"/>
      <c r="B182" s="50"/>
      <c r="C182" s="51"/>
      <c r="D182" s="51"/>
      <c r="E182" s="51"/>
      <c r="F182" s="51"/>
      <c r="G182" s="53"/>
      <c r="H182" s="53"/>
      <c r="I182" s="53"/>
      <c r="J182" s="54"/>
      <c r="K182" s="54"/>
      <c r="L182" s="54"/>
      <c r="M182" s="54"/>
      <c r="N182" s="54"/>
      <c r="O182" s="51"/>
      <c r="P182" s="51"/>
      <c r="Q182" s="52"/>
      <c r="R182" s="55"/>
      <c r="S182" s="52"/>
      <c r="T182" s="53"/>
      <c r="U182" s="51"/>
      <c r="V182" s="53"/>
    </row>
    <row r="183" spans="1:22" ht="13.5" thickTop="1" thickBot="1" x14ac:dyDescent="0.25">
      <c r="A183" s="58"/>
      <c r="B183" s="50"/>
      <c r="C183" s="51"/>
      <c r="D183" s="51"/>
      <c r="E183" s="51"/>
      <c r="F183" s="51"/>
      <c r="G183" s="53"/>
      <c r="H183" s="53"/>
      <c r="I183" s="53"/>
      <c r="J183" s="54"/>
      <c r="K183" s="54"/>
      <c r="L183" s="54"/>
      <c r="M183" s="54"/>
      <c r="N183" s="54"/>
      <c r="O183" s="51"/>
      <c r="P183" s="51"/>
      <c r="Q183" s="52"/>
      <c r="R183" s="55"/>
      <c r="S183" s="52"/>
      <c r="T183" s="53"/>
      <c r="U183" s="51"/>
      <c r="V183" s="57"/>
    </row>
    <row r="184" spans="1:22" ht="13.5" thickTop="1" thickBot="1" x14ac:dyDescent="0.25">
      <c r="A184" s="58"/>
      <c r="B184" s="50"/>
      <c r="C184" s="51"/>
      <c r="D184" s="51"/>
      <c r="E184" s="51"/>
      <c r="F184" s="51"/>
      <c r="G184" s="53"/>
      <c r="H184" s="53"/>
      <c r="I184" s="53"/>
      <c r="J184" s="54"/>
      <c r="K184" s="54"/>
      <c r="L184" s="54"/>
      <c r="M184" s="54"/>
      <c r="N184" s="54"/>
      <c r="O184" s="51"/>
      <c r="P184" s="51"/>
      <c r="Q184" s="52"/>
      <c r="R184" s="55"/>
      <c r="S184" s="52"/>
      <c r="T184" s="53"/>
      <c r="U184" s="51"/>
      <c r="V184" s="53"/>
    </row>
    <row r="185" spans="1:22" ht="13.5" thickTop="1" thickBot="1" x14ac:dyDescent="0.25">
      <c r="A185" s="59"/>
      <c r="B185" s="60"/>
      <c r="C185" s="61"/>
      <c r="D185" s="61"/>
      <c r="E185" s="61"/>
      <c r="F185" s="61"/>
      <c r="G185" s="62"/>
      <c r="H185" s="62"/>
      <c r="I185" s="62"/>
      <c r="J185" s="63"/>
      <c r="K185" s="63"/>
      <c r="L185" s="63"/>
      <c r="M185" s="63"/>
      <c r="N185" s="63"/>
      <c r="O185" s="64"/>
      <c r="P185" s="65"/>
      <c r="Q185" s="61"/>
      <c r="R185" s="63"/>
      <c r="S185" s="63"/>
      <c r="T185" s="62"/>
      <c r="U185" s="61"/>
      <c r="V185" s="62"/>
    </row>
    <row r="186" spans="1:22" ht="13.5" thickTop="1" thickBot="1" x14ac:dyDescent="0.25">
      <c r="A186" s="59"/>
      <c r="B186" s="60"/>
      <c r="C186" s="61"/>
      <c r="D186" s="61"/>
      <c r="E186" s="61"/>
      <c r="F186" s="61"/>
      <c r="G186" s="62"/>
      <c r="H186" s="62"/>
      <c r="I186" s="62"/>
      <c r="J186" s="63"/>
      <c r="K186" s="63"/>
      <c r="L186" s="63"/>
      <c r="M186" s="63"/>
      <c r="N186" s="63"/>
      <c r="O186" s="64"/>
      <c r="P186" s="65"/>
      <c r="Q186" s="61"/>
      <c r="R186" s="63"/>
      <c r="S186" s="63"/>
      <c r="T186" s="62"/>
      <c r="U186" s="61"/>
      <c r="V186" s="62"/>
    </row>
    <row r="187" spans="1:22" ht="13.5" thickTop="1" thickBot="1" x14ac:dyDescent="0.25">
      <c r="A187" s="59"/>
      <c r="B187" s="60"/>
      <c r="C187" s="61"/>
      <c r="D187" s="61"/>
      <c r="E187" s="61"/>
      <c r="F187" s="61"/>
      <c r="G187" s="62"/>
      <c r="H187" s="62"/>
      <c r="I187" s="62"/>
      <c r="J187" s="63"/>
      <c r="K187" s="63"/>
      <c r="L187" s="63"/>
      <c r="M187" s="63"/>
      <c r="N187" s="63"/>
      <c r="O187" s="64"/>
      <c r="P187" s="65"/>
      <c r="Q187" s="61"/>
      <c r="R187" s="63"/>
      <c r="S187" s="63"/>
      <c r="T187" s="62"/>
      <c r="U187" s="61"/>
      <c r="V187" s="62"/>
    </row>
    <row r="188" spans="1:22" ht="13.5" thickTop="1" thickBot="1" x14ac:dyDescent="0.25">
      <c r="A188" s="66"/>
      <c r="B188" s="60"/>
      <c r="C188" s="61"/>
      <c r="D188" s="61"/>
      <c r="E188" s="61"/>
      <c r="F188" s="61"/>
      <c r="G188" s="62"/>
      <c r="H188" s="62"/>
      <c r="I188" s="62"/>
      <c r="J188" s="63"/>
      <c r="K188" s="63"/>
      <c r="L188" s="63"/>
      <c r="M188" s="63"/>
      <c r="N188" s="63"/>
      <c r="O188" s="64"/>
      <c r="P188" s="65"/>
      <c r="Q188" s="61"/>
      <c r="R188" s="63"/>
      <c r="S188" s="63"/>
      <c r="T188" s="62"/>
      <c r="U188" s="61"/>
      <c r="V188" s="62"/>
    </row>
    <row r="189" spans="1:22" ht="13.5" thickTop="1" thickBot="1" x14ac:dyDescent="0.25">
      <c r="A189" s="67"/>
      <c r="B189" s="68"/>
      <c r="C189" s="69"/>
      <c r="D189" s="69"/>
      <c r="E189" s="69"/>
      <c r="F189" s="69"/>
      <c r="G189" s="70"/>
      <c r="H189" s="70"/>
      <c r="I189" s="70"/>
      <c r="J189" s="71"/>
      <c r="K189" s="71"/>
      <c r="L189" s="71"/>
      <c r="M189" s="71"/>
      <c r="N189" s="71"/>
      <c r="O189" s="72"/>
      <c r="P189" s="73"/>
      <c r="Q189" s="69"/>
      <c r="R189" s="71"/>
      <c r="S189" s="71"/>
      <c r="T189" s="70"/>
      <c r="U189" s="69"/>
      <c r="V189" s="70"/>
    </row>
    <row r="190" spans="1:22" ht="13.5" thickTop="1" thickBot="1" x14ac:dyDescent="0.25">
      <c r="A190" s="74"/>
      <c r="B190" s="60"/>
      <c r="C190" s="61"/>
      <c r="D190" s="61"/>
      <c r="E190" s="61"/>
      <c r="F190" s="61"/>
      <c r="G190" s="62"/>
      <c r="H190" s="62"/>
      <c r="I190" s="62"/>
      <c r="J190" s="63"/>
      <c r="K190" s="63"/>
      <c r="L190" s="63"/>
      <c r="M190" s="63"/>
      <c r="N190" s="63"/>
      <c r="O190" s="64"/>
      <c r="P190" s="65"/>
      <c r="Q190" s="61"/>
      <c r="R190" s="63"/>
      <c r="S190" s="63"/>
      <c r="T190" s="62"/>
      <c r="U190" s="61"/>
      <c r="V190" s="62"/>
    </row>
    <row r="191" spans="1:22" ht="12.75" thickTop="1" x14ac:dyDescent="0.2">
      <c r="A191" s="59"/>
      <c r="B191" s="60"/>
      <c r="C191" s="61"/>
      <c r="D191" s="61"/>
      <c r="E191" s="61"/>
      <c r="F191" s="61"/>
      <c r="G191" s="62"/>
      <c r="H191" s="62"/>
      <c r="I191" s="62"/>
      <c r="J191" s="63"/>
      <c r="K191" s="63"/>
      <c r="L191" s="63"/>
      <c r="M191" s="63"/>
      <c r="N191" s="63"/>
      <c r="O191" s="64"/>
      <c r="P191" s="65"/>
      <c r="Q191" s="61"/>
      <c r="R191" s="63"/>
      <c r="S191" s="63"/>
      <c r="T191" s="62"/>
      <c r="U191" s="61"/>
      <c r="V191" s="62"/>
    </row>
    <row r="192" spans="1:22" x14ac:dyDescent="0.2">
      <c r="A192" s="84"/>
      <c r="B192" s="82"/>
      <c r="C192" s="63"/>
      <c r="D192" s="63"/>
      <c r="E192" s="63"/>
      <c r="F192" s="63"/>
      <c r="G192" s="64"/>
      <c r="H192" s="64"/>
      <c r="I192" s="64"/>
      <c r="J192" s="63"/>
      <c r="K192" s="63"/>
      <c r="L192" s="63"/>
      <c r="M192" s="63"/>
      <c r="N192" s="63"/>
      <c r="O192" s="64"/>
      <c r="P192" s="64"/>
      <c r="Q192" s="63"/>
      <c r="R192" s="63"/>
      <c r="S192" s="63"/>
      <c r="T192" s="64"/>
      <c r="U192" s="63"/>
      <c r="V192" s="64"/>
    </row>
    <row r="193" spans="1:22" x14ac:dyDescent="0.2">
      <c r="A193" s="81"/>
      <c r="B193" s="82"/>
      <c r="C193" s="63"/>
      <c r="D193" s="63"/>
      <c r="E193" s="63"/>
      <c r="F193" s="63"/>
      <c r="G193" s="64"/>
      <c r="H193" s="64"/>
      <c r="I193" s="64"/>
      <c r="J193" s="63"/>
      <c r="K193" s="63"/>
      <c r="L193" s="63"/>
      <c r="M193" s="63"/>
      <c r="N193" s="63"/>
      <c r="O193" s="64"/>
      <c r="P193" s="64"/>
      <c r="Q193" s="63"/>
      <c r="R193" s="63"/>
      <c r="S193" s="63"/>
      <c r="T193" s="64"/>
      <c r="U193" s="63"/>
      <c r="V193" s="64"/>
    </row>
  </sheetData>
  <conditionalFormatting sqref="A2:W155">
    <cfRule type="expression" dxfId="33" priority="1">
      <formula>AND($J2="Yes",$E2&lt;-30)</formula>
    </cfRule>
    <cfRule type="expression" dxfId="32" priority="2">
      <formula>AND($E2&lt;-89,$T2=2)</formula>
    </cfRule>
    <cfRule type="expression" dxfId="31" priority="3">
      <formula>AND($K2="Yes",$E2&lt;-30)</formula>
    </cfRule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>
      <selection activeCell="F2" sqref="F2:K319"/>
    </sheetView>
  </sheetViews>
  <sheetFormatPr defaultRowHeight="15" x14ac:dyDescent="0.25"/>
  <cols>
    <col min="1" max="1" width="11.7109375" bestFit="1" customWidth="1"/>
    <col min="2" max="2" width="53.85546875" bestFit="1" customWidth="1"/>
    <col min="4" max="4" width="25" bestFit="1" customWidth="1"/>
    <col min="5" max="5" width="18.28515625" bestFit="1" customWidth="1"/>
    <col min="6" max="7" width="17.28515625" bestFit="1" customWidth="1"/>
    <col min="8" max="8" width="14.28515625" bestFit="1" customWidth="1"/>
    <col min="9" max="9" width="21.28515625" style="14" bestFit="1" customWidth="1"/>
    <col min="10" max="10" width="24.7109375" bestFit="1" customWidth="1"/>
    <col min="11" max="11" width="5.5703125" style="14" bestFit="1" customWidth="1"/>
    <col min="13" max="13" width="18.5703125" bestFit="1" customWidth="1"/>
  </cols>
  <sheetData>
    <row r="1" spans="1:13" ht="16.5" thickTop="1" thickBot="1" x14ac:dyDescent="0.3">
      <c r="A1" s="15" t="s">
        <v>72</v>
      </c>
      <c r="B1" s="15" t="s">
        <v>73</v>
      </c>
      <c r="C1" s="15" t="s">
        <v>74</v>
      </c>
      <c r="D1" s="15" t="s">
        <v>75</v>
      </c>
      <c r="E1" s="15" t="s">
        <v>76</v>
      </c>
      <c r="F1" s="15" t="s">
        <v>101</v>
      </c>
      <c r="G1" s="15" t="s">
        <v>101</v>
      </c>
      <c r="H1" s="44" t="s">
        <v>137</v>
      </c>
      <c r="I1" s="14" t="s">
        <v>138</v>
      </c>
      <c r="J1" s="15" t="s">
        <v>139</v>
      </c>
    </row>
    <row r="2" spans="1:13" ht="15.75" thickTop="1" x14ac:dyDescent="0.25">
      <c r="A2" t="s">
        <v>699</v>
      </c>
      <c r="B2" t="s">
        <v>700</v>
      </c>
      <c r="C2" t="s">
        <v>701</v>
      </c>
      <c r="D2" t="s">
        <v>702</v>
      </c>
      <c r="E2" s="3">
        <v>3.95</v>
      </c>
      <c r="F2" s="14" t="str">
        <f t="shared" ref="F2" si="0">IF(A2="","",INDEX(L:M,MATCH(E2,L:L,1),2))</f>
        <v>3-</v>
      </c>
      <c r="G2" s="14" t="str">
        <f>_xlfn.IFNA(VLOOKUP(A2,'Special Cases'!A:E,3,0),F2)</f>
        <v>3-</v>
      </c>
      <c r="H2" t="e">
        <f>VLOOKUP(A2,'Worst Case'!A:C,3,0)</f>
        <v>#N/A</v>
      </c>
      <c r="I2" s="14" t="str">
        <f>_xlfn.IFNA(IF(AND(H2&lt;=-90,H2&gt;-180),8,IF(AND(H2&lt;=-180,H2&gt;-270),9,IF(H2&lt;=-270,10,))),G2)</f>
        <v>3-</v>
      </c>
      <c r="J2" s="14" t="str">
        <f>IF(G2=K2,G2,I2)</f>
        <v>3-</v>
      </c>
      <c r="K2" s="14" t="str">
        <f>IF(I2=0,G2,I2)</f>
        <v>3-</v>
      </c>
      <c r="L2" s="16" t="s">
        <v>79</v>
      </c>
      <c r="M2" s="17" t="s">
        <v>80</v>
      </c>
    </row>
    <row r="3" spans="1:13" x14ac:dyDescent="0.25">
      <c r="A3" t="s">
        <v>193</v>
      </c>
      <c r="B3" t="s">
        <v>703</v>
      </c>
      <c r="C3" t="s">
        <v>701</v>
      </c>
      <c r="D3" t="s">
        <v>704</v>
      </c>
      <c r="E3" s="3">
        <v>4.01</v>
      </c>
      <c r="F3" s="14" t="str">
        <f t="shared" ref="F3:F66" si="1">IF(A3="","",INDEX(L:M,MATCH(E3,L:L,1),2))</f>
        <v>4+</v>
      </c>
      <c r="G3" s="14" t="str">
        <f>_xlfn.IFNA(VLOOKUP(A3,'Special Cases'!A:E,3,0),F3)</f>
        <v>4+</v>
      </c>
      <c r="H3" t="e">
        <f>VLOOKUP(A3,'Worst Case'!A:C,3,0)</f>
        <v>#N/A</v>
      </c>
      <c r="I3" s="14" t="str">
        <f t="shared" ref="I3:I66" si="2">_xlfn.IFNA(IF(AND(H3&lt;=-90,H3&gt;-180),8,IF(AND(H3&lt;=-180,H3&gt;-270),9,IF(H3&lt;=-270,10,))),G3)</f>
        <v>4+</v>
      </c>
      <c r="J3" s="14" t="str">
        <f t="shared" ref="J3:J66" si="3">IF(G3=K3,G3,I3)</f>
        <v>4+</v>
      </c>
      <c r="K3" s="14" t="str">
        <f t="shared" ref="K3:K66" si="4">IF(I3=0,G3,I3)</f>
        <v>4+</v>
      </c>
      <c r="L3" s="117">
        <v>1</v>
      </c>
      <c r="M3" s="118">
        <v>1</v>
      </c>
    </row>
    <row r="4" spans="1:13" x14ac:dyDescent="0.25">
      <c r="A4" t="s">
        <v>365</v>
      </c>
      <c r="B4" t="s">
        <v>490</v>
      </c>
      <c r="C4" t="s">
        <v>701</v>
      </c>
      <c r="D4" t="s">
        <v>705</v>
      </c>
      <c r="E4" s="3">
        <v>4.66</v>
      </c>
      <c r="F4" s="14">
        <f t="shared" si="1"/>
        <v>4</v>
      </c>
      <c r="G4" s="14">
        <f>_xlfn.IFNA(VLOOKUP(A4,'Special Cases'!A:E,3,0),F4)</f>
        <v>4</v>
      </c>
      <c r="H4">
        <f>VLOOKUP(A4,'Worst Case'!A:C,3,0)</f>
        <v>0</v>
      </c>
      <c r="I4" s="14">
        <f t="shared" si="2"/>
        <v>0</v>
      </c>
      <c r="J4" s="14">
        <f t="shared" si="3"/>
        <v>4</v>
      </c>
      <c r="K4" s="14">
        <f t="shared" si="4"/>
        <v>4</v>
      </c>
      <c r="L4" s="117">
        <v>2</v>
      </c>
      <c r="M4" s="19" t="s">
        <v>84</v>
      </c>
    </row>
    <row r="5" spans="1:13" x14ac:dyDescent="0.25">
      <c r="A5" t="s">
        <v>274</v>
      </c>
      <c r="B5" t="s">
        <v>706</v>
      </c>
      <c r="C5" t="s">
        <v>701</v>
      </c>
      <c r="D5" t="s">
        <v>707</v>
      </c>
      <c r="E5" s="3">
        <v>3.93</v>
      </c>
      <c r="F5" s="14" t="str">
        <f t="shared" si="1"/>
        <v>3-</v>
      </c>
      <c r="G5" s="14" t="str">
        <f>_xlfn.IFNA(VLOOKUP(A5,'Special Cases'!A:E,3,0),F5)</f>
        <v>3-</v>
      </c>
      <c r="H5" t="e">
        <f>VLOOKUP(A5,'Worst Case'!A:C,3,0)</f>
        <v>#N/A</v>
      </c>
      <c r="I5" s="14" t="str">
        <f t="shared" si="2"/>
        <v>3-</v>
      </c>
      <c r="J5" s="14" t="str">
        <f t="shared" si="3"/>
        <v>3-</v>
      </c>
      <c r="K5" s="14" t="str">
        <f t="shared" si="4"/>
        <v>3-</v>
      </c>
      <c r="L5" s="119">
        <v>2.33</v>
      </c>
      <c r="M5" s="118">
        <v>2</v>
      </c>
    </row>
    <row r="6" spans="1:13" x14ac:dyDescent="0.25">
      <c r="A6" t="s">
        <v>520</v>
      </c>
      <c r="B6" t="s">
        <v>521</v>
      </c>
      <c r="C6" t="s">
        <v>701</v>
      </c>
      <c r="D6" t="s">
        <v>708</v>
      </c>
      <c r="E6" s="3">
        <v>4.59</v>
      </c>
      <c r="F6" s="14">
        <f t="shared" si="1"/>
        <v>4</v>
      </c>
      <c r="G6" s="14">
        <f>_xlfn.IFNA(VLOOKUP(A6,'Special Cases'!A:E,3,0),F6)</f>
        <v>4</v>
      </c>
      <c r="H6" t="e">
        <f>VLOOKUP(A6,'Worst Case'!A:C,3,0)</f>
        <v>#N/A</v>
      </c>
      <c r="I6" s="14">
        <f t="shared" si="2"/>
        <v>4</v>
      </c>
      <c r="J6" s="14">
        <f t="shared" si="3"/>
        <v>4</v>
      </c>
      <c r="K6" s="14">
        <f t="shared" si="4"/>
        <v>4</v>
      </c>
      <c r="L6" s="119">
        <v>2.67</v>
      </c>
      <c r="M6" s="19" t="s">
        <v>86</v>
      </c>
    </row>
    <row r="7" spans="1:13" x14ac:dyDescent="0.25">
      <c r="A7" t="s">
        <v>24</v>
      </c>
      <c r="B7" t="s">
        <v>709</v>
      </c>
      <c r="C7" t="s">
        <v>701</v>
      </c>
      <c r="D7" t="s">
        <v>710</v>
      </c>
      <c r="E7" s="3">
        <v>3.1</v>
      </c>
      <c r="F7" s="14" t="str">
        <f t="shared" si="1"/>
        <v>3+</v>
      </c>
      <c r="G7" s="14" t="str">
        <f>_xlfn.IFNA(VLOOKUP(A7,'Special Cases'!A:E,3,0),F7)</f>
        <v>3+</v>
      </c>
      <c r="H7" t="e">
        <f>VLOOKUP(A7,'Worst Case'!A:C,3,0)</f>
        <v>#N/A</v>
      </c>
      <c r="I7" s="14" t="str">
        <f t="shared" si="2"/>
        <v>3+</v>
      </c>
      <c r="J7" s="14" t="str">
        <f t="shared" si="3"/>
        <v>3+</v>
      </c>
      <c r="K7" s="14" t="str">
        <f t="shared" si="4"/>
        <v>3+</v>
      </c>
      <c r="L7" s="117">
        <v>3</v>
      </c>
      <c r="M7" s="118" t="s">
        <v>87</v>
      </c>
    </row>
    <row r="8" spans="1:13" x14ac:dyDescent="0.25">
      <c r="A8" t="s">
        <v>711</v>
      </c>
      <c r="B8" t="s">
        <v>712</v>
      </c>
      <c r="C8" t="s">
        <v>701</v>
      </c>
      <c r="D8" t="s">
        <v>713</v>
      </c>
      <c r="E8" s="3">
        <v>5.74</v>
      </c>
      <c r="F8" s="14" t="str">
        <f t="shared" si="1"/>
        <v>5-</v>
      </c>
      <c r="G8" s="14" t="str">
        <f>_xlfn.IFNA(VLOOKUP(A8,'Special Cases'!A:E,3,0),F8)</f>
        <v>5-</v>
      </c>
      <c r="H8" t="e">
        <f>VLOOKUP(A8,'Worst Case'!A:C,3,0)</f>
        <v>#N/A</v>
      </c>
      <c r="I8" s="14" t="str">
        <f t="shared" si="2"/>
        <v>5-</v>
      </c>
      <c r="J8" s="14" t="str">
        <f t="shared" si="3"/>
        <v>5-</v>
      </c>
      <c r="K8" s="14" t="str">
        <f t="shared" si="4"/>
        <v>5-</v>
      </c>
      <c r="L8" s="119">
        <v>3.33</v>
      </c>
      <c r="M8" s="19">
        <v>3</v>
      </c>
    </row>
    <row r="9" spans="1:13" x14ac:dyDescent="0.25">
      <c r="A9" t="s">
        <v>39</v>
      </c>
      <c r="B9" t="s">
        <v>714</v>
      </c>
      <c r="C9" t="s">
        <v>701</v>
      </c>
      <c r="D9" t="s">
        <v>715</v>
      </c>
      <c r="E9" s="3">
        <v>7.31</v>
      </c>
      <c r="F9" s="14" t="str">
        <f t="shared" si="1"/>
        <v>7+</v>
      </c>
      <c r="G9" s="14" t="str">
        <f>_xlfn.IFNA(VLOOKUP(A9,'Special Cases'!A:E,3,0),F9)</f>
        <v>6-</v>
      </c>
      <c r="H9">
        <f>VLOOKUP(A9,'Worst Case'!A:C,3,0)</f>
        <v>0</v>
      </c>
      <c r="I9" s="14">
        <f t="shared" si="2"/>
        <v>0</v>
      </c>
      <c r="J9" s="14" t="str">
        <f t="shared" si="3"/>
        <v>6-</v>
      </c>
      <c r="K9" s="14" t="str">
        <f t="shared" si="4"/>
        <v>6-</v>
      </c>
      <c r="L9" s="120">
        <v>3.67</v>
      </c>
      <c r="M9" s="19" t="s">
        <v>89</v>
      </c>
    </row>
    <row r="10" spans="1:13" x14ac:dyDescent="0.25">
      <c r="A10" t="s">
        <v>716</v>
      </c>
      <c r="B10" t="s">
        <v>717</v>
      </c>
      <c r="C10" t="s">
        <v>701</v>
      </c>
      <c r="D10" t="s">
        <v>718</v>
      </c>
      <c r="E10" s="3">
        <v>4.78</v>
      </c>
      <c r="F10" s="14" t="str">
        <f t="shared" si="1"/>
        <v>4-</v>
      </c>
      <c r="G10" s="14" t="str">
        <f>_xlfn.IFNA(VLOOKUP(A10,'Special Cases'!A:E,3,0),F10)</f>
        <v>4-</v>
      </c>
      <c r="H10" t="e">
        <f>VLOOKUP(A10,'Worst Case'!A:C,3,0)</f>
        <v>#N/A</v>
      </c>
      <c r="I10" s="14" t="str">
        <f t="shared" si="2"/>
        <v>4-</v>
      </c>
      <c r="J10" s="14" t="str">
        <f t="shared" si="3"/>
        <v>4-</v>
      </c>
      <c r="K10" s="14" t="str">
        <f t="shared" si="4"/>
        <v>4-</v>
      </c>
      <c r="L10" s="121">
        <v>4</v>
      </c>
      <c r="M10" s="18" t="s">
        <v>90</v>
      </c>
    </row>
    <row r="11" spans="1:13" x14ac:dyDescent="0.25">
      <c r="A11" t="s">
        <v>719</v>
      </c>
      <c r="B11" t="s">
        <v>720</v>
      </c>
      <c r="C11" t="s">
        <v>701</v>
      </c>
      <c r="D11" t="s">
        <v>721</v>
      </c>
      <c r="E11" t="s">
        <v>722</v>
      </c>
      <c r="F11" s="14" t="e">
        <f t="shared" si="1"/>
        <v>#N/A</v>
      </c>
      <c r="G11" s="14" t="e">
        <f>_xlfn.IFNA(VLOOKUP(A11,'Special Cases'!A:E,3,0),F11)</f>
        <v>#N/A</v>
      </c>
      <c r="H11" t="e">
        <f>VLOOKUP(A11,'Worst Case'!A:C,3,0)</f>
        <v>#N/A</v>
      </c>
      <c r="I11" s="14" t="e">
        <f t="shared" si="2"/>
        <v>#N/A</v>
      </c>
      <c r="J11" s="14" t="e">
        <f t="shared" si="3"/>
        <v>#N/A</v>
      </c>
      <c r="K11" s="14" t="e">
        <f t="shared" si="4"/>
        <v>#N/A</v>
      </c>
      <c r="L11" s="120">
        <v>4.33</v>
      </c>
      <c r="M11" s="19">
        <v>4</v>
      </c>
    </row>
    <row r="12" spans="1:13" x14ac:dyDescent="0.25">
      <c r="A12" t="s">
        <v>417</v>
      </c>
      <c r="B12" t="s">
        <v>566</v>
      </c>
      <c r="C12" t="s">
        <v>701</v>
      </c>
      <c r="D12" t="s">
        <v>723</v>
      </c>
      <c r="E12" s="3">
        <v>5.33</v>
      </c>
      <c r="F12" s="14">
        <f t="shared" si="1"/>
        <v>5</v>
      </c>
      <c r="G12" s="14">
        <f>_xlfn.IFNA(VLOOKUP(A12,'Special Cases'!A:E,3,0),F12)</f>
        <v>5</v>
      </c>
      <c r="H12">
        <f>VLOOKUP(A12,'Worst Case'!A:C,3,0)</f>
        <v>-62</v>
      </c>
      <c r="I12" s="14">
        <f t="shared" si="2"/>
        <v>0</v>
      </c>
      <c r="J12" s="14">
        <f t="shared" si="3"/>
        <v>5</v>
      </c>
      <c r="K12" s="14">
        <f t="shared" si="4"/>
        <v>5</v>
      </c>
      <c r="L12" s="119">
        <v>4.67</v>
      </c>
      <c r="M12" s="18" t="s">
        <v>92</v>
      </c>
    </row>
    <row r="13" spans="1:13" x14ac:dyDescent="0.25">
      <c r="A13" t="s">
        <v>227</v>
      </c>
      <c r="B13" t="s">
        <v>472</v>
      </c>
      <c r="C13" t="s">
        <v>701</v>
      </c>
      <c r="D13" t="s">
        <v>724</v>
      </c>
      <c r="E13" s="3">
        <v>4.51</v>
      </c>
      <c r="F13" s="14">
        <f t="shared" si="1"/>
        <v>4</v>
      </c>
      <c r="G13" s="14">
        <f>_xlfn.IFNA(VLOOKUP(A13,'Special Cases'!A:E,3,0),F13)</f>
        <v>4</v>
      </c>
      <c r="H13">
        <f>VLOOKUP(A13,'Worst Case'!A:C,3,0)</f>
        <v>0</v>
      </c>
      <c r="I13" s="14">
        <f t="shared" si="2"/>
        <v>0</v>
      </c>
      <c r="J13" s="14">
        <f t="shared" si="3"/>
        <v>4</v>
      </c>
      <c r="K13" s="14">
        <f t="shared" si="4"/>
        <v>4</v>
      </c>
      <c r="L13" s="117">
        <v>5</v>
      </c>
      <c r="M13" s="19" t="s">
        <v>93</v>
      </c>
    </row>
    <row r="14" spans="1:13" x14ac:dyDescent="0.25">
      <c r="A14" t="s">
        <v>204</v>
      </c>
      <c r="B14" t="s">
        <v>725</v>
      </c>
      <c r="C14" t="s">
        <v>701</v>
      </c>
      <c r="D14" t="s">
        <v>726</v>
      </c>
      <c r="E14" s="3">
        <v>4.63</v>
      </c>
      <c r="F14" s="14">
        <f t="shared" si="1"/>
        <v>4</v>
      </c>
      <c r="G14" s="14">
        <f>_xlfn.IFNA(VLOOKUP(A14,'Special Cases'!A:E,3,0),F14)</f>
        <v>4</v>
      </c>
      <c r="H14" t="e">
        <f>VLOOKUP(A14,'Worst Case'!A:C,3,0)</f>
        <v>#N/A</v>
      </c>
      <c r="I14" s="14">
        <f t="shared" si="2"/>
        <v>4</v>
      </c>
      <c r="J14" s="14">
        <f t="shared" si="3"/>
        <v>4</v>
      </c>
      <c r="K14" s="14">
        <f t="shared" si="4"/>
        <v>4</v>
      </c>
      <c r="L14" s="119">
        <v>5.33</v>
      </c>
      <c r="M14" s="18">
        <v>5</v>
      </c>
    </row>
    <row r="15" spans="1:13" x14ac:dyDescent="0.25">
      <c r="A15" t="s">
        <v>283</v>
      </c>
      <c r="B15" t="s">
        <v>727</v>
      </c>
      <c r="C15" t="s">
        <v>701</v>
      </c>
      <c r="D15" t="s">
        <v>728</v>
      </c>
      <c r="E15" s="3">
        <v>4.54</v>
      </c>
      <c r="F15" s="14">
        <f t="shared" si="1"/>
        <v>4</v>
      </c>
      <c r="G15" s="14">
        <f>_xlfn.IFNA(VLOOKUP(A15,'Special Cases'!A:E,3,0),F15)</f>
        <v>4</v>
      </c>
      <c r="H15" t="e">
        <f>VLOOKUP(A15,'Worst Case'!A:C,3,0)</f>
        <v>#N/A</v>
      </c>
      <c r="I15" s="14">
        <f t="shared" si="2"/>
        <v>4</v>
      </c>
      <c r="J15" s="14">
        <f t="shared" si="3"/>
        <v>4</v>
      </c>
      <c r="K15" s="14">
        <f t="shared" si="4"/>
        <v>4</v>
      </c>
      <c r="L15" s="120">
        <v>5.67</v>
      </c>
      <c r="M15" s="19" t="s">
        <v>94</v>
      </c>
    </row>
    <row r="16" spans="1:13" x14ac:dyDescent="0.25">
      <c r="A16" t="s">
        <v>389</v>
      </c>
      <c r="B16" t="s">
        <v>536</v>
      </c>
      <c r="C16" t="s">
        <v>701</v>
      </c>
      <c r="D16" t="s">
        <v>729</v>
      </c>
      <c r="E16" s="3">
        <v>4.4000000000000004</v>
      </c>
      <c r="F16" s="14">
        <f t="shared" si="1"/>
        <v>4</v>
      </c>
      <c r="G16" s="14">
        <f>_xlfn.IFNA(VLOOKUP(A16,'Special Cases'!A:E,3,0),F16)</f>
        <v>4</v>
      </c>
      <c r="H16">
        <f>VLOOKUP(A16,'Worst Case'!A:C,3,0)</f>
        <v>0</v>
      </c>
      <c r="I16" s="14">
        <f t="shared" si="2"/>
        <v>0</v>
      </c>
      <c r="J16" s="14">
        <f t="shared" si="3"/>
        <v>4</v>
      </c>
      <c r="K16" s="14">
        <f t="shared" si="4"/>
        <v>4</v>
      </c>
      <c r="L16" s="121">
        <v>6</v>
      </c>
      <c r="M16" s="18" t="s">
        <v>95</v>
      </c>
    </row>
    <row r="17" spans="1:13" x14ac:dyDescent="0.25">
      <c r="A17" t="s">
        <v>249</v>
      </c>
      <c r="B17" t="s">
        <v>730</v>
      </c>
      <c r="C17" t="s">
        <v>701</v>
      </c>
      <c r="D17" t="s">
        <v>731</v>
      </c>
      <c r="E17" s="3">
        <v>4.51</v>
      </c>
      <c r="F17" s="14">
        <f t="shared" si="1"/>
        <v>4</v>
      </c>
      <c r="G17" s="14">
        <f>_xlfn.IFNA(VLOOKUP(A17,'Special Cases'!A:E,3,0),F17)</f>
        <v>4</v>
      </c>
      <c r="H17" t="e">
        <f>VLOOKUP(A17,'Worst Case'!A:C,3,0)</f>
        <v>#N/A</v>
      </c>
      <c r="I17" s="14">
        <f t="shared" si="2"/>
        <v>4</v>
      </c>
      <c r="J17" s="14">
        <f t="shared" si="3"/>
        <v>4</v>
      </c>
      <c r="K17" s="14">
        <f t="shared" si="4"/>
        <v>4</v>
      </c>
      <c r="L17" s="120">
        <v>6.33</v>
      </c>
      <c r="M17" s="19">
        <v>6</v>
      </c>
    </row>
    <row r="18" spans="1:13" x14ac:dyDescent="0.25">
      <c r="A18" t="s">
        <v>372</v>
      </c>
      <c r="B18" t="s">
        <v>732</v>
      </c>
      <c r="C18" t="s">
        <v>701</v>
      </c>
      <c r="D18" t="s">
        <v>733</v>
      </c>
      <c r="E18" s="3">
        <v>3.97</v>
      </c>
      <c r="F18" s="14" t="str">
        <f t="shared" si="1"/>
        <v>3-</v>
      </c>
      <c r="G18" s="14" t="str">
        <f>_xlfn.IFNA(VLOOKUP(A18,'Special Cases'!A:E,3,0),F18)</f>
        <v>3-</v>
      </c>
      <c r="H18">
        <f>VLOOKUP(A18,'Worst Case'!A:C,3,0)</f>
        <v>0</v>
      </c>
      <c r="I18" s="14">
        <f t="shared" si="2"/>
        <v>0</v>
      </c>
      <c r="J18" s="14" t="str">
        <f t="shared" si="3"/>
        <v>3-</v>
      </c>
      <c r="K18" s="14" t="str">
        <f t="shared" si="4"/>
        <v>3-</v>
      </c>
      <c r="L18" s="119">
        <v>6.67</v>
      </c>
      <c r="M18" s="18" t="s">
        <v>96</v>
      </c>
    </row>
    <row r="19" spans="1:13" x14ac:dyDescent="0.25">
      <c r="A19" t="s">
        <v>281</v>
      </c>
      <c r="B19" t="s">
        <v>734</v>
      </c>
      <c r="C19" t="s">
        <v>701</v>
      </c>
      <c r="D19" t="s">
        <v>735</v>
      </c>
      <c r="E19" s="3">
        <v>4.3899999999999997</v>
      </c>
      <c r="F19" s="14">
        <f t="shared" si="1"/>
        <v>4</v>
      </c>
      <c r="G19" s="14">
        <f>_xlfn.IFNA(VLOOKUP(A19,'Special Cases'!A:E,3,0),F19)</f>
        <v>4</v>
      </c>
      <c r="H19" t="e">
        <f>VLOOKUP(A19,'Worst Case'!A:C,3,0)</f>
        <v>#N/A</v>
      </c>
      <c r="I19" s="14">
        <f t="shared" si="2"/>
        <v>4</v>
      </c>
      <c r="J19" s="14">
        <f t="shared" si="3"/>
        <v>4</v>
      </c>
      <c r="K19" s="14">
        <f t="shared" si="4"/>
        <v>4</v>
      </c>
      <c r="L19" s="117">
        <v>7</v>
      </c>
      <c r="M19" s="19" t="s">
        <v>97</v>
      </c>
    </row>
    <row r="20" spans="1:13" x14ac:dyDescent="0.25">
      <c r="A20" t="s">
        <v>736</v>
      </c>
      <c r="B20" t="s">
        <v>737</v>
      </c>
      <c r="C20" t="s">
        <v>701</v>
      </c>
      <c r="D20" t="s">
        <v>738</v>
      </c>
      <c r="E20" s="3">
        <v>5.65</v>
      </c>
      <c r="F20" s="14">
        <f t="shared" si="1"/>
        <v>5</v>
      </c>
      <c r="G20" s="14">
        <f>_xlfn.IFNA(VLOOKUP(A20,'Special Cases'!A:E,3,0),F20)</f>
        <v>5</v>
      </c>
      <c r="H20" t="e">
        <f>VLOOKUP(A20,'Worst Case'!A:C,3,0)</f>
        <v>#N/A</v>
      </c>
      <c r="I20" s="14">
        <f t="shared" si="2"/>
        <v>5</v>
      </c>
      <c r="J20" s="14">
        <f t="shared" si="3"/>
        <v>5</v>
      </c>
      <c r="K20" s="14">
        <f t="shared" si="4"/>
        <v>5</v>
      </c>
      <c r="L20" s="119">
        <v>7.33</v>
      </c>
      <c r="M20" s="18">
        <v>7</v>
      </c>
    </row>
    <row r="21" spans="1:13" x14ac:dyDescent="0.25">
      <c r="A21" t="s">
        <v>739</v>
      </c>
      <c r="B21" t="s">
        <v>740</v>
      </c>
      <c r="C21" t="s">
        <v>701</v>
      </c>
      <c r="D21" t="s">
        <v>741</v>
      </c>
      <c r="E21" s="3">
        <v>4.3</v>
      </c>
      <c r="F21" s="14" t="str">
        <f t="shared" si="1"/>
        <v>4+</v>
      </c>
      <c r="G21" s="14" t="str">
        <f>_xlfn.IFNA(VLOOKUP(A21,'Special Cases'!A:E,3,0),F21)</f>
        <v>4+</v>
      </c>
      <c r="H21" t="e">
        <f>VLOOKUP(A21,'Worst Case'!A:C,3,0)</f>
        <v>#N/A</v>
      </c>
      <c r="I21" s="14" t="str">
        <f t="shared" si="2"/>
        <v>4+</v>
      </c>
      <c r="J21" s="14" t="str">
        <f t="shared" si="3"/>
        <v>4+</v>
      </c>
      <c r="K21" s="14" t="str">
        <f t="shared" si="4"/>
        <v>4+</v>
      </c>
      <c r="L21" s="120">
        <v>7.67</v>
      </c>
      <c r="M21" s="19" t="s">
        <v>98</v>
      </c>
    </row>
    <row r="22" spans="1:13" x14ac:dyDescent="0.25">
      <c r="A22" t="s">
        <v>271</v>
      </c>
      <c r="B22" t="s">
        <v>742</v>
      </c>
      <c r="C22" t="s">
        <v>701</v>
      </c>
      <c r="D22" t="s">
        <v>743</v>
      </c>
      <c r="E22" s="3">
        <v>4.8099999999999996</v>
      </c>
      <c r="F22" s="14" t="str">
        <f t="shared" si="1"/>
        <v>4-</v>
      </c>
      <c r="G22" s="14" t="str">
        <f>_xlfn.IFNA(VLOOKUP(A22,'Special Cases'!A:E,3,0),F22)</f>
        <v>4-</v>
      </c>
      <c r="H22" t="e">
        <f>VLOOKUP(A22,'Worst Case'!A:C,3,0)</f>
        <v>#N/A</v>
      </c>
      <c r="I22" s="14" t="str">
        <f t="shared" si="2"/>
        <v>4-</v>
      </c>
      <c r="J22" s="14" t="str">
        <f t="shared" si="3"/>
        <v>4-</v>
      </c>
      <c r="K22" s="14" t="str">
        <f t="shared" si="4"/>
        <v>4-</v>
      </c>
      <c r="L22" s="121">
        <v>8</v>
      </c>
      <c r="M22" s="118">
        <v>8</v>
      </c>
    </row>
    <row r="23" spans="1:13" x14ac:dyDescent="0.25">
      <c r="A23" t="s">
        <v>407</v>
      </c>
      <c r="B23" t="s">
        <v>556</v>
      </c>
      <c r="C23" t="s">
        <v>701</v>
      </c>
      <c r="D23" t="s">
        <v>744</v>
      </c>
      <c r="E23" s="3">
        <v>5.07</v>
      </c>
      <c r="F23" s="14" t="str">
        <f t="shared" si="1"/>
        <v>5+</v>
      </c>
      <c r="G23" s="14" t="str">
        <f>_xlfn.IFNA(VLOOKUP(A23,'Special Cases'!A:E,3,0),F23)</f>
        <v>5+</v>
      </c>
      <c r="H23">
        <f>VLOOKUP(A23,'Worst Case'!A:C,3,0)</f>
        <v>0</v>
      </c>
      <c r="I23" s="14">
        <f t="shared" si="2"/>
        <v>0</v>
      </c>
      <c r="J23" s="14" t="str">
        <f t="shared" si="3"/>
        <v>5+</v>
      </c>
      <c r="K23" s="14" t="str">
        <f t="shared" si="4"/>
        <v>5+</v>
      </c>
      <c r="L23" s="117">
        <v>9</v>
      </c>
      <c r="M23" s="19">
        <v>9</v>
      </c>
    </row>
    <row r="24" spans="1:13" x14ac:dyDescent="0.25">
      <c r="A24" t="s">
        <v>392</v>
      </c>
      <c r="B24" t="s">
        <v>745</v>
      </c>
      <c r="C24" t="s">
        <v>701</v>
      </c>
      <c r="D24" t="s">
        <v>746</v>
      </c>
      <c r="E24" s="3">
        <v>4.8600000000000003</v>
      </c>
      <c r="F24" s="14" t="str">
        <f t="shared" si="1"/>
        <v>4-</v>
      </c>
      <c r="G24" s="14" t="str">
        <f>_xlfn.IFNA(VLOOKUP(A24,'Special Cases'!A:E,3,0),F24)</f>
        <v>4-</v>
      </c>
      <c r="H24">
        <f>VLOOKUP(A24,'Worst Case'!A:C,3,0)</f>
        <v>0</v>
      </c>
      <c r="I24" s="14">
        <f t="shared" si="2"/>
        <v>0</v>
      </c>
      <c r="J24" s="14" t="str">
        <f t="shared" si="3"/>
        <v>4-</v>
      </c>
      <c r="K24" s="14" t="str">
        <f t="shared" si="4"/>
        <v>4-</v>
      </c>
      <c r="L24" s="122">
        <v>10</v>
      </c>
      <c r="M24" s="123">
        <v>10</v>
      </c>
    </row>
    <row r="25" spans="1:13" x14ac:dyDescent="0.25">
      <c r="A25" t="s">
        <v>232</v>
      </c>
      <c r="B25" t="s">
        <v>747</v>
      </c>
      <c r="C25" t="s">
        <v>701</v>
      </c>
      <c r="D25" t="s">
        <v>748</v>
      </c>
      <c r="E25" s="3">
        <v>10</v>
      </c>
      <c r="F25" s="14">
        <f t="shared" si="1"/>
        <v>10</v>
      </c>
      <c r="G25" s="14">
        <f>_xlfn.IFNA(VLOOKUP(A25,'Special Cases'!A:E,3,0),F25)</f>
        <v>10</v>
      </c>
      <c r="H25" t="e">
        <f>VLOOKUP(A25,'Worst Case'!A:C,3,0)</f>
        <v>#N/A</v>
      </c>
      <c r="I25" s="14">
        <f t="shared" si="2"/>
        <v>10</v>
      </c>
      <c r="J25" s="14">
        <f t="shared" si="3"/>
        <v>10</v>
      </c>
      <c r="K25" s="14">
        <f t="shared" si="4"/>
        <v>10</v>
      </c>
    </row>
    <row r="26" spans="1:13" x14ac:dyDescent="0.25">
      <c r="A26" t="s">
        <v>408</v>
      </c>
      <c r="B26" t="s">
        <v>749</v>
      </c>
      <c r="C26" t="s">
        <v>701</v>
      </c>
      <c r="D26" t="s">
        <v>750</v>
      </c>
      <c r="E26" s="3">
        <v>4.6100000000000003</v>
      </c>
      <c r="F26" s="14">
        <f t="shared" si="1"/>
        <v>4</v>
      </c>
      <c r="G26" s="14">
        <f>_xlfn.IFNA(VLOOKUP(A26,'Special Cases'!A:E,3,0),F26)</f>
        <v>4</v>
      </c>
      <c r="H26">
        <f>VLOOKUP(A26,'Worst Case'!A:C,3,0)</f>
        <v>0</v>
      </c>
      <c r="I26" s="14">
        <f t="shared" si="2"/>
        <v>0</v>
      </c>
      <c r="J26" s="14">
        <f t="shared" si="3"/>
        <v>4</v>
      </c>
      <c r="K26" s="14">
        <f t="shared" si="4"/>
        <v>4</v>
      </c>
    </row>
    <row r="27" spans="1:13" x14ac:dyDescent="0.25">
      <c r="A27" t="s">
        <v>278</v>
      </c>
      <c r="B27" t="s">
        <v>751</v>
      </c>
      <c r="C27" t="s">
        <v>701</v>
      </c>
      <c r="D27" t="s">
        <v>752</v>
      </c>
      <c r="E27" s="3">
        <v>4.25</v>
      </c>
      <c r="F27" s="14" t="str">
        <f t="shared" si="1"/>
        <v>4+</v>
      </c>
      <c r="G27" s="14" t="str">
        <f>_xlfn.IFNA(VLOOKUP(A27,'Special Cases'!A:E,3,0),F27)</f>
        <v>4+</v>
      </c>
      <c r="H27" t="e">
        <f>VLOOKUP(A27,'Worst Case'!A:C,3,0)</f>
        <v>#N/A</v>
      </c>
      <c r="I27" s="14" t="str">
        <f t="shared" si="2"/>
        <v>4+</v>
      </c>
      <c r="J27" s="14" t="str">
        <f t="shared" si="3"/>
        <v>4+</v>
      </c>
      <c r="K27" s="14" t="str">
        <f t="shared" si="4"/>
        <v>4+</v>
      </c>
    </row>
    <row r="28" spans="1:13" x14ac:dyDescent="0.25">
      <c r="A28" t="s">
        <v>375</v>
      </c>
      <c r="B28" t="s">
        <v>509</v>
      </c>
      <c r="C28" t="s">
        <v>701</v>
      </c>
      <c r="D28" t="s">
        <v>753</v>
      </c>
      <c r="E28" s="3">
        <v>4.26</v>
      </c>
      <c r="F28" s="14" t="str">
        <f t="shared" si="1"/>
        <v>4+</v>
      </c>
      <c r="G28" s="14" t="str">
        <f>_xlfn.IFNA(VLOOKUP(A28,'Special Cases'!A:E,3,0),F28)</f>
        <v>5+</v>
      </c>
      <c r="H28">
        <f>VLOOKUP(A28,'Worst Case'!A:C,3,0)</f>
        <v>0</v>
      </c>
      <c r="I28" s="14">
        <f t="shared" si="2"/>
        <v>0</v>
      </c>
      <c r="J28" s="14" t="str">
        <f t="shared" si="3"/>
        <v>5+</v>
      </c>
      <c r="K28" s="14" t="str">
        <f t="shared" si="4"/>
        <v>5+</v>
      </c>
    </row>
    <row r="29" spans="1:13" x14ac:dyDescent="0.25">
      <c r="A29" t="s">
        <v>754</v>
      </c>
      <c r="B29" t="s">
        <v>755</v>
      </c>
      <c r="C29" t="s">
        <v>701</v>
      </c>
      <c r="D29" t="s">
        <v>756</v>
      </c>
      <c r="E29" s="3">
        <v>7</v>
      </c>
      <c r="F29" s="14" t="str">
        <f t="shared" si="1"/>
        <v>7+</v>
      </c>
      <c r="G29" s="14" t="str">
        <f>_xlfn.IFNA(VLOOKUP(A29,'Special Cases'!A:E,3,0),F29)</f>
        <v>7+</v>
      </c>
      <c r="H29" t="e">
        <f>VLOOKUP(A29,'Worst Case'!A:C,3,0)</f>
        <v>#N/A</v>
      </c>
      <c r="I29" s="14" t="str">
        <f t="shared" si="2"/>
        <v>7+</v>
      </c>
      <c r="J29" s="14" t="str">
        <f t="shared" si="3"/>
        <v>7+</v>
      </c>
      <c r="K29" s="14" t="str">
        <f t="shared" si="4"/>
        <v>7+</v>
      </c>
    </row>
    <row r="30" spans="1:13" x14ac:dyDescent="0.25">
      <c r="A30" t="s">
        <v>757</v>
      </c>
      <c r="B30" t="s">
        <v>758</v>
      </c>
      <c r="C30" t="s">
        <v>701</v>
      </c>
      <c r="D30" t="s">
        <v>759</v>
      </c>
      <c r="E30" s="3">
        <v>6.1</v>
      </c>
      <c r="F30" s="14" t="str">
        <f t="shared" si="1"/>
        <v>6+</v>
      </c>
      <c r="G30" s="14" t="str">
        <f>_xlfn.IFNA(VLOOKUP(A30,'Special Cases'!A:E,3,0),F30)</f>
        <v>6+</v>
      </c>
      <c r="H30" t="e">
        <f>VLOOKUP(A30,'Worst Case'!A:C,3,0)</f>
        <v>#N/A</v>
      </c>
      <c r="I30" s="14" t="str">
        <f t="shared" si="2"/>
        <v>6+</v>
      </c>
      <c r="J30" s="14" t="str">
        <f t="shared" si="3"/>
        <v>6+</v>
      </c>
      <c r="K30" s="14" t="str">
        <f t="shared" si="4"/>
        <v>6+</v>
      </c>
    </row>
    <row r="31" spans="1:13" x14ac:dyDescent="0.25">
      <c r="A31" t="s">
        <v>23</v>
      </c>
      <c r="B31" t="s">
        <v>593</v>
      </c>
      <c r="C31" t="s">
        <v>701</v>
      </c>
      <c r="D31" t="s">
        <v>759</v>
      </c>
      <c r="E31" s="3">
        <v>4.5</v>
      </c>
      <c r="F31" s="14">
        <f t="shared" si="1"/>
        <v>4</v>
      </c>
      <c r="G31" s="14">
        <f>_xlfn.IFNA(VLOOKUP(A31,'Special Cases'!A:E,3,0),F31)</f>
        <v>4</v>
      </c>
      <c r="H31">
        <f>VLOOKUP(A31,'Worst Case'!A:C,3,0)</f>
        <v>0</v>
      </c>
      <c r="I31" s="14">
        <f t="shared" si="2"/>
        <v>0</v>
      </c>
      <c r="J31" s="14">
        <f t="shared" si="3"/>
        <v>4</v>
      </c>
      <c r="K31" s="14">
        <f t="shared" si="4"/>
        <v>4</v>
      </c>
    </row>
    <row r="32" spans="1:13" x14ac:dyDescent="0.25">
      <c r="A32" t="s">
        <v>760</v>
      </c>
      <c r="B32" t="s">
        <v>761</v>
      </c>
      <c r="C32" t="s">
        <v>701</v>
      </c>
      <c r="F32" s="14" t="e">
        <f t="shared" si="1"/>
        <v>#N/A</v>
      </c>
      <c r="G32" s="14" t="e">
        <f>_xlfn.IFNA(VLOOKUP(A32,'Special Cases'!A:E,3,0),F32)</f>
        <v>#N/A</v>
      </c>
      <c r="H32" t="e">
        <f>VLOOKUP(A32,'Worst Case'!A:C,3,0)</f>
        <v>#N/A</v>
      </c>
      <c r="I32" s="14" t="e">
        <f t="shared" si="2"/>
        <v>#N/A</v>
      </c>
      <c r="J32" s="14" t="e">
        <f t="shared" si="3"/>
        <v>#N/A</v>
      </c>
      <c r="K32" s="14" t="e">
        <f t="shared" si="4"/>
        <v>#N/A</v>
      </c>
    </row>
    <row r="33" spans="1:11" x14ac:dyDescent="0.25">
      <c r="A33" t="s">
        <v>294</v>
      </c>
      <c r="B33" t="s">
        <v>762</v>
      </c>
      <c r="C33" t="s">
        <v>701</v>
      </c>
      <c r="D33" t="s">
        <v>763</v>
      </c>
      <c r="E33" s="3">
        <v>4.57</v>
      </c>
      <c r="F33" s="14">
        <f t="shared" si="1"/>
        <v>4</v>
      </c>
      <c r="G33" s="14">
        <f>_xlfn.IFNA(VLOOKUP(A33,'Special Cases'!A:E,3,0),F33)</f>
        <v>4</v>
      </c>
      <c r="H33" t="e">
        <f>VLOOKUP(A33,'Worst Case'!A:C,3,0)</f>
        <v>#N/A</v>
      </c>
      <c r="I33" s="14">
        <f t="shared" si="2"/>
        <v>4</v>
      </c>
      <c r="J33" s="14">
        <f t="shared" si="3"/>
        <v>4</v>
      </c>
      <c r="K33" s="14">
        <f t="shared" si="4"/>
        <v>4</v>
      </c>
    </row>
    <row r="34" spans="1:11" x14ac:dyDescent="0.25">
      <c r="A34" t="s">
        <v>764</v>
      </c>
      <c r="B34" t="s">
        <v>765</v>
      </c>
      <c r="C34" t="s">
        <v>701</v>
      </c>
      <c r="D34" t="s">
        <v>766</v>
      </c>
      <c r="E34" s="3">
        <v>5.61</v>
      </c>
      <c r="F34" s="14">
        <f t="shared" si="1"/>
        <v>5</v>
      </c>
      <c r="G34" s="14">
        <f>_xlfn.IFNA(VLOOKUP(A34,'Special Cases'!A:E,3,0),F34)</f>
        <v>5</v>
      </c>
      <c r="H34" t="e">
        <f>VLOOKUP(A34,'Worst Case'!A:C,3,0)</f>
        <v>#N/A</v>
      </c>
      <c r="I34" s="14">
        <f t="shared" si="2"/>
        <v>5</v>
      </c>
      <c r="J34" s="14">
        <f t="shared" si="3"/>
        <v>5</v>
      </c>
      <c r="K34" s="14">
        <f t="shared" si="4"/>
        <v>5</v>
      </c>
    </row>
    <row r="35" spans="1:11" x14ac:dyDescent="0.25">
      <c r="A35" t="s">
        <v>767</v>
      </c>
      <c r="B35" t="s">
        <v>768</v>
      </c>
      <c r="C35" t="s">
        <v>701</v>
      </c>
      <c r="D35" t="s">
        <v>710</v>
      </c>
      <c r="E35" s="3">
        <v>5.5</v>
      </c>
      <c r="F35" s="14">
        <f t="shared" si="1"/>
        <v>5</v>
      </c>
      <c r="G35" s="14">
        <f>_xlfn.IFNA(VLOOKUP(A35,'Special Cases'!A:E,3,0),F35)</f>
        <v>5</v>
      </c>
      <c r="H35" t="e">
        <f>VLOOKUP(A35,'Worst Case'!A:C,3,0)</f>
        <v>#N/A</v>
      </c>
      <c r="I35" s="14">
        <f t="shared" si="2"/>
        <v>5</v>
      </c>
      <c r="J35" s="14">
        <f t="shared" si="3"/>
        <v>5</v>
      </c>
      <c r="K35" s="14">
        <f t="shared" si="4"/>
        <v>5</v>
      </c>
    </row>
    <row r="36" spans="1:11" x14ac:dyDescent="0.25">
      <c r="A36" t="s">
        <v>285</v>
      </c>
      <c r="B36" t="s">
        <v>769</v>
      </c>
      <c r="C36" t="s">
        <v>701</v>
      </c>
      <c r="D36" t="s">
        <v>770</v>
      </c>
      <c r="E36" s="3">
        <v>4.33</v>
      </c>
      <c r="F36" s="14">
        <f t="shared" si="1"/>
        <v>4</v>
      </c>
      <c r="G36" s="14">
        <f>_xlfn.IFNA(VLOOKUP(A36,'Special Cases'!A:E,3,0),F36)</f>
        <v>4</v>
      </c>
      <c r="H36" t="e">
        <f>VLOOKUP(A36,'Worst Case'!A:C,3,0)</f>
        <v>#N/A</v>
      </c>
      <c r="I36" s="14">
        <f t="shared" si="2"/>
        <v>4</v>
      </c>
      <c r="J36" s="14">
        <f t="shared" si="3"/>
        <v>4</v>
      </c>
      <c r="K36" s="14">
        <f t="shared" si="4"/>
        <v>4</v>
      </c>
    </row>
    <row r="37" spans="1:11" x14ac:dyDescent="0.25">
      <c r="A37" t="s">
        <v>189</v>
      </c>
      <c r="B37" t="s">
        <v>771</v>
      </c>
      <c r="C37" t="s">
        <v>701</v>
      </c>
      <c r="D37" t="s">
        <v>772</v>
      </c>
      <c r="E37" s="3">
        <v>4.2699999999999996</v>
      </c>
      <c r="F37" s="14" t="str">
        <f t="shared" si="1"/>
        <v>4+</v>
      </c>
      <c r="G37" s="14" t="str">
        <f>_xlfn.IFNA(VLOOKUP(A37,'Special Cases'!A:E,3,0),F37)</f>
        <v>4+</v>
      </c>
      <c r="H37" t="e">
        <f>VLOOKUP(A37,'Worst Case'!A:C,3,0)</f>
        <v>#N/A</v>
      </c>
      <c r="I37" s="14" t="str">
        <f t="shared" si="2"/>
        <v>4+</v>
      </c>
      <c r="J37" s="14" t="str">
        <f t="shared" si="3"/>
        <v>4+</v>
      </c>
      <c r="K37" s="14" t="str">
        <f t="shared" si="4"/>
        <v>4+</v>
      </c>
    </row>
    <row r="38" spans="1:11" x14ac:dyDescent="0.25">
      <c r="A38" t="s">
        <v>348</v>
      </c>
      <c r="B38" t="s">
        <v>773</v>
      </c>
      <c r="C38" t="s">
        <v>701</v>
      </c>
      <c r="D38" t="s">
        <v>774</v>
      </c>
      <c r="E38" s="3">
        <v>4.18</v>
      </c>
      <c r="F38" s="14" t="str">
        <f t="shared" si="1"/>
        <v>4+</v>
      </c>
      <c r="G38" s="14" t="str">
        <f>_xlfn.IFNA(VLOOKUP(A38,'Special Cases'!A:E,3,0),F38)</f>
        <v>4+</v>
      </c>
      <c r="H38">
        <f>VLOOKUP(A38,'Worst Case'!A:C,3,0)</f>
        <v>0</v>
      </c>
      <c r="I38" s="14">
        <f t="shared" si="2"/>
        <v>0</v>
      </c>
      <c r="J38" s="14" t="str">
        <f t="shared" si="3"/>
        <v>4+</v>
      </c>
      <c r="K38" s="14" t="str">
        <f t="shared" si="4"/>
        <v>4+</v>
      </c>
    </row>
    <row r="39" spans="1:11" x14ac:dyDescent="0.25">
      <c r="A39" t="s">
        <v>28</v>
      </c>
      <c r="B39" t="s">
        <v>608</v>
      </c>
      <c r="C39" t="s">
        <v>701</v>
      </c>
      <c r="D39" t="s">
        <v>775</v>
      </c>
      <c r="E39" s="3">
        <v>6.85</v>
      </c>
      <c r="F39" s="14" t="str">
        <f t="shared" si="1"/>
        <v>6-</v>
      </c>
      <c r="G39" s="14" t="str">
        <f>_xlfn.IFNA(VLOOKUP(A39,'Special Cases'!A:E,3,0),F39)</f>
        <v>6-</v>
      </c>
      <c r="H39">
        <f>VLOOKUP(A39,'Worst Case'!A:C,3,0)</f>
        <v>0</v>
      </c>
      <c r="I39" s="14">
        <f t="shared" si="2"/>
        <v>0</v>
      </c>
      <c r="J39" s="14" t="str">
        <f t="shared" si="3"/>
        <v>6-</v>
      </c>
      <c r="K39" s="14" t="str">
        <f t="shared" si="4"/>
        <v>6-</v>
      </c>
    </row>
    <row r="40" spans="1:11" x14ac:dyDescent="0.25">
      <c r="A40" t="s">
        <v>370</v>
      </c>
      <c r="B40" t="s">
        <v>497</v>
      </c>
      <c r="C40" t="s">
        <v>701</v>
      </c>
      <c r="D40" t="s">
        <v>776</v>
      </c>
      <c r="E40" s="3">
        <v>5.0199999999999996</v>
      </c>
      <c r="F40" s="14" t="str">
        <f t="shared" si="1"/>
        <v>5+</v>
      </c>
      <c r="G40" s="14" t="str">
        <f>_xlfn.IFNA(VLOOKUP(A40,'Special Cases'!A:E,3,0),F40)</f>
        <v>5+</v>
      </c>
      <c r="H40">
        <f>VLOOKUP(A40,'Worst Case'!A:C,3,0)</f>
        <v>-56</v>
      </c>
      <c r="I40" s="14">
        <f t="shared" si="2"/>
        <v>0</v>
      </c>
      <c r="J40" s="14" t="str">
        <f t="shared" si="3"/>
        <v>5+</v>
      </c>
      <c r="K40" s="14" t="str">
        <f t="shared" si="4"/>
        <v>5+</v>
      </c>
    </row>
    <row r="41" spans="1:11" x14ac:dyDescent="0.25">
      <c r="A41" t="s">
        <v>221</v>
      </c>
      <c r="B41" t="s">
        <v>777</v>
      </c>
      <c r="C41" t="s">
        <v>701</v>
      </c>
      <c r="D41" t="s">
        <v>778</v>
      </c>
      <c r="E41" s="3">
        <v>3.81</v>
      </c>
      <c r="F41" s="14" t="str">
        <f t="shared" si="1"/>
        <v>3-</v>
      </c>
      <c r="G41" s="14" t="str">
        <f>_xlfn.IFNA(VLOOKUP(A41,'Special Cases'!A:E,3,0),F41)</f>
        <v>3-</v>
      </c>
      <c r="H41" t="e">
        <f>VLOOKUP(A41,'Worst Case'!A:C,3,0)</f>
        <v>#N/A</v>
      </c>
      <c r="I41" s="14" t="str">
        <f t="shared" si="2"/>
        <v>3-</v>
      </c>
      <c r="J41" s="14" t="str">
        <f t="shared" si="3"/>
        <v>3-</v>
      </c>
      <c r="K41" s="14" t="str">
        <f t="shared" si="4"/>
        <v>3-</v>
      </c>
    </row>
    <row r="42" spans="1:11" x14ac:dyDescent="0.25">
      <c r="A42" t="s">
        <v>197</v>
      </c>
      <c r="B42" t="s">
        <v>779</v>
      </c>
      <c r="C42" t="s">
        <v>701</v>
      </c>
      <c r="D42" t="s">
        <v>780</v>
      </c>
      <c r="E42" s="3">
        <v>5.01</v>
      </c>
      <c r="F42" s="14" t="str">
        <f t="shared" si="1"/>
        <v>5+</v>
      </c>
      <c r="G42" s="14" t="str">
        <f>_xlfn.IFNA(VLOOKUP(A42,'Special Cases'!A:E,3,0),F42)</f>
        <v>5+</v>
      </c>
      <c r="H42" t="e">
        <f>VLOOKUP(A42,'Worst Case'!A:C,3,0)</f>
        <v>#N/A</v>
      </c>
      <c r="I42" s="14" t="str">
        <f t="shared" si="2"/>
        <v>5+</v>
      </c>
      <c r="J42" s="14" t="str">
        <f t="shared" si="3"/>
        <v>5+</v>
      </c>
      <c r="K42" s="14" t="str">
        <f t="shared" si="4"/>
        <v>5+</v>
      </c>
    </row>
    <row r="43" spans="1:11" x14ac:dyDescent="0.25">
      <c r="A43" t="s">
        <v>781</v>
      </c>
      <c r="B43" t="s">
        <v>782</v>
      </c>
      <c r="C43" t="s">
        <v>701</v>
      </c>
      <c r="D43" t="s">
        <v>783</v>
      </c>
      <c r="E43" s="3">
        <v>4.42</v>
      </c>
      <c r="F43" s="14">
        <f t="shared" si="1"/>
        <v>4</v>
      </c>
      <c r="G43" s="14">
        <f>_xlfn.IFNA(VLOOKUP(A43,'Special Cases'!A:E,3,0),F43)</f>
        <v>4</v>
      </c>
      <c r="H43" t="e">
        <f>VLOOKUP(A43,'Worst Case'!A:C,3,0)</f>
        <v>#N/A</v>
      </c>
      <c r="I43" s="14">
        <f t="shared" si="2"/>
        <v>4</v>
      </c>
      <c r="J43" s="14">
        <f t="shared" si="3"/>
        <v>4</v>
      </c>
      <c r="K43" s="14">
        <f t="shared" si="4"/>
        <v>4</v>
      </c>
    </row>
    <row r="44" spans="1:11" x14ac:dyDescent="0.25">
      <c r="A44" t="s">
        <v>784</v>
      </c>
      <c r="B44" t="s">
        <v>785</v>
      </c>
      <c r="C44" t="s">
        <v>701</v>
      </c>
      <c r="D44" t="s">
        <v>786</v>
      </c>
      <c r="E44" s="3">
        <v>5.67</v>
      </c>
      <c r="F44" s="14" t="str">
        <f t="shared" si="1"/>
        <v>5-</v>
      </c>
      <c r="G44" s="14" t="str">
        <f>_xlfn.IFNA(VLOOKUP(A44,'Special Cases'!A:E,3,0),F44)</f>
        <v>5-</v>
      </c>
      <c r="H44" t="e">
        <f>VLOOKUP(A44,'Worst Case'!A:C,3,0)</f>
        <v>#N/A</v>
      </c>
      <c r="I44" s="14" t="str">
        <f t="shared" si="2"/>
        <v>5-</v>
      </c>
      <c r="J44" s="14" t="str">
        <f t="shared" si="3"/>
        <v>5-</v>
      </c>
      <c r="K44" s="14" t="str">
        <f t="shared" si="4"/>
        <v>5-</v>
      </c>
    </row>
    <row r="45" spans="1:11" x14ac:dyDescent="0.25">
      <c r="A45" t="s">
        <v>409</v>
      </c>
      <c r="B45" t="s">
        <v>558</v>
      </c>
      <c r="C45" t="s">
        <v>701</v>
      </c>
      <c r="D45" t="s">
        <v>787</v>
      </c>
      <c r="E45" s="3">
        <v>6.73</v>
      </c>
      <c r="F45" s="14" t="str">
        <f t="shared" si="1"/>
        <v>6-</v>
      </c>
      <c r="G45" s="14" t="str">
        <f>_xlfn.IFNA(VLOOKUP(A45,'Special Cases'!A:E,3,0),F45)</f>
        <v>6-</v>
      </c>
      <c r="H45">
        <f>VLOOKUP(A45,'Worst Case'!A:C,3,0)</f>
        <v>0</v>
      </c>
      <c r="I45" s="14">
        <f t="shared" si="2"/>
        <v>0</v>
      </c>
      <c r="J45" s="14" t="str">
        <f t="shared" si="3"/>
        <v>6-</v>
      </c>
      <c r="K45" s="14" t="str">
        <f t="shared" si="4"/>
        <v>6-</v>
      </c>
    </row>
    <row r="46" spans="1:11" x14ac:dyDescent="0.25">
      <c r="A46" t="s">
        <v>30</v>
      </c>
      <c r="B46" t="s">
        <v>788</v>
      </c>
      <c r="C46" t="s">
        <v>701</v>
      </c>
      <c r="D46" t="s">
        <v>789</v>
      </c>
      <c r="E46" s="3">
        <v>5.86</v>
      </c>
      <c r="F46" s="14" t="str">
        <f t="shared" si="1"/>
        <v>5-</v>
      </c>
      <c r="G46" s="14" t="str">
        <f>_xlfn.IFNA(VLOOKUP(A46,'Special Cases'!A:E,3,0),F46)</f>
        <v>5-</v>
      </c>
      <c r="H46" t="e">
        <f>VLOOKUP(A46,'Worst Case'!A:C,3,0)</f>
        <v>#N/A</v>
      </c>
      <c r="I46" s="14" t="str">
        <f t="shared" si="2"/>
        <v>5-</v>
      </c>
      <c r="J46" s="14" t="str">
        <f t="shared" si="3"/>
        <v>5-</v>
      </c>
      <c r="K46" s="14" t="str">
        <f t="shared" si="4"/>
        <v>5-</v>
      </c>
    </row>
    <row r="47" spans="1:11" x14ac:dyDescent="0.25">
      <c r="A47" t="s">
        <v>166</v>
      </c>
      <c r="B47" t="s">
        <v>790</v>
      </c>
      <c r="C47" t="s">
        <v>701</v>
      </c>
      <c r="D47" t="s">
        <v>791</v>
      </c>
      <c r="E47" s="3">
        <v>5.76</v>
      </c>
      <c r="F47" s="14" t="str">
        <f t="shared" si="1"/>
        <v>5-</v>
      </c>
      <c r="G47" s="14" t="str">
        <f>_xlfn.IFNA(VLOOKUP(A47,'Special Cases'!A:E,3,0),F47)</f>
        <v>5-</v>
      </c>
      <c r="H47" t="e">
        <f>VLOOKUP(A47,'Worst Case'!A:C,3,0)</f>
        <v>#N/A</v>
      </c>
      <c r="I47" s="14" t="str">
        <f t="shared" si="2"/>
        <v>5-</v>
      </c>
      <c r="J47" s="14" t="str">
        <f t="shared" si="3"/>
        <v>5-</v>
      </c>
      <c r="K47" s="14" t="str">
        <f t="shared" si="4"/>
        <v>5-</v>
      </c>
    </row>
    <row r="48" spans="1:11" x14ac:dyDescent="0.25">
      <c r="A48" t="s">
        <v>410</v>
      </c>
      <c r="B48" t="s">
        <v>559</v>
      </c>
      <c r="C48" t="s">
        <v>701</v>
      </c>
      <c r="D48" t="s">
        <v>792</v>
      </c>
      <c r="E48" s="3">
        <v>5.16</v>
      </c>
      <c r="F48" s="14" t="str">
        <f t="shared" si="1"/>
        <v>5+</v>
      </c>
      <c r="G48" s="14" t="str">
        <f>_xlfn.IFNA(VLOOKUP(A48,'Special Cases'!A:E,3,0),F48)</f>
        <v>5+</v>
      </c>
      <c r="H48">
        <f>VLOOKUP(A48,'Worst Case'!A:C,3,0)</f>
        <v>0</v>
      </c>
      <c r="I48" s="14">
        <f t="shared" si="2"/>
        <v>0</v>
      </c>
      <c r="J48" s="14" t="str">
        <f t="shared" si="3"/>
        <v>5+</v>
      </c>
      <c r="K48" s="14" t="str">
        <f t="shared" si="4"/>
        <v>5+</v>
      </c>
    </row>
    <row r="49" spans="1:11" x14ac:dyDescent="0.25">
      <c r="A49" t="s">
        <v>181</v>
      </c>
      <c r="B49" t="s">
        <v>793</v>
      </c>
      <c r="C49" t="s">
        <v>701</v>
      </c>
      <c r="D49" t="s">
        <v>710</v>
      </c>
      <c r="E49" s="3">
        <v>10</v>
      </c>
      <c r="F49" s="14">
        <f t="shared" si="1"/>
        <v>10</v>
      </c>
      <c r="G49" s="14">
        <f>_xlfn.IFNA(VLOOKUP(A49,'Special Cases'!A:E,3,0),F49)</f>
        <v>10</v>
      </c>
      <c r="H49">
        <f>VLOOKUP(A49,'Worst Case'!A:C,3,0)</f>
        <v>-4432</v>
      </c>
      <c r="I49" s="14">
        <f t="shared" si="2"/>
        <v>10</v>
      </c>
      <c r="J49" s="14">
        <f t="shared" si="3"/>
        <v>10</v>
      </c>
      <c r="K49" s="14">
        <f t="shared" si="4"/>
        <v>10</v>
      </c>
    </row>
    <row r="50" spans="1:11" x14ac:dyDescent="0.25">
      <c r="A50" t="s">
        <v>292</v>
      </c>
      <c r="B50" t="s">
        <v>794</v>
      </c>
      <c r="C50" t="s">
        <v>701</v>
      </c>
      <c r="D50" t="s">
        <v>795</v>
      </c>
      <c r="E50" s="3">
        <v>4.68</v>
      </c>
      <c r="F50" s="14" t="str">
        <f t="shared" si="1"/>
        <v>4-</v>
      </c>
      <c r="G50" s="14" t="str">
        <f>_xlfn.IFNA(VLOOKUP(A50,'Special Cases'!A:E,3,0),F50)</f>
        <v>4-</v>
      </c>
      <c r="H50" t="e">
        <f>VLOOKUP(A50,'Worst Case'!A:C,3,0)</f>
        <v>#N/A</v>
      </c>
      <c r="I50" s="14" t="str">
        <f t="shared" si="2"/>
        <v>4-</v>
      </c>
      <c r="J50" s="14" t="str">
        <f t="shared" si="3"/>
        <v>4-</v>
      </c>
      <c r="K50" s="14" t="str">
        <f t="shared" si="4"/>
        <v>4-</v>
      </c>
    </row>
    <row r="51" spans="1:11" x14ac:dyDescent="0.25">
      <c r="A51" t="s">
        <v>33</v>
      </c>
      <c r="B51" t="s">
        <v>619</v>
      </c>
      <c r="C51" t="s">
        <v>701</v>
      </c>
      <c r="D51" t="s">
        <v>796</v>
      </c>
      <c r="E51" s="3">
        <v>6.86</v>
      </c>
      <c r="F51" s="14" t="str">
        <f t="shared" si="1"/>
        <v>6-</v>
      </c>
      <c r="G51" s="14" t="str">
        <f>_xlfn.IFNA(VLOOKUP(A51,'Special Cases'!A:E,3,0),F51)</f>
        <v>6-</v>
      </c>
      <c r="H51">
        <f>VLOOKUP(A51,'Worst Case'!A:C,3,0)</f>
        <v>0</v>
      </c>
      <c r="I51" s="14">
        <f t="shared" si="2"/>
        <v>0</v>
      </c>
      <c r="J51" s="14" t="str">
        <f t="shared" si="3"/>
        <v>6-</v>
      </c>
      <c r="K51" s="14" t="str">
        <f t="shared" si="4"/>
        <v>6-</v>
      </c>
    </row>
    <row r="52" spans="1:11" x14ac:dyDescent="0.25">
      <c r="A52" t="s">
        <v>241</v>
      </c>
      <c r="B52" t="s">
        <v>797</v>
      </c>
      <c r="C52" t="s">
        <v>701</v>
      </c>
      <c r="D52" t="s">
        <v>798</v>
      </c>
      <c r="E52" s="3">
        <v>6.34</v>
      </c>
      <c r="F52" s="14">
        <f t="shared" si="1"/>
        <v>6</v>
      </c>
      <c r="G52" s="14">
        <f>_xlfn.IFNA(VLOOKUP(A52,'Special Cases'!A:E,3,0),F52)</f>
        <v>6</v>
      </c>
      <c r="H52" t="e">
        <f>VLOOKUP(A52,'Worst Case'!A:C,3,0)</f>
        <v>#N/A</v>
      </c>
      <c r="I52" s="14">
        <f t="shared" si="2"/>
        <v>6</v>
      </c>
      <c r="J52" s="14">
        <f t="shared" si="3"/>
        <v>6</v>
      </c>
      <c r="K52" s="14">
        <f t="shared" si="4"/>
        <v>6</v>
      </c>
    </row>
    <row r="53" spans="1:11" x14ac:dyDescent="0.25">
      <c r="A53" t="s">
        <v>203</v>
      </c>
      <c r="B53" t="s">
        <v>799</v>
      </c>
      <c r="C53" t="s">
        <v>701</v>
      </c>
      <c r="D53" t="s">
        <v>800</v>
      </c>
      <c r="E53" s="3">
        <v>4.83</v>
      </c>
      <c r="F53" s="14" t="str">
        <f t="shared" si="1"/>
        <v>4-</v>
      </c>
      <c r="G53" s="14" t="str">
        <f>_xlfn.IFNA(VLOOKUP(A53,'Special Cases'!A:E,3,0),F53)</f>
        <v>4-</v>
      </c>
      <c r="H53" t="e">
        <f>VLOOKUP(A53,'Worst Case'!A:C,3,0)</f>
        <v>#N/A</v>
      </c>
      <c r="I53" s="14" t="str">
        <f t="shared" si="2"/>
        <v>4-</v>
      </c>
      <c r="J53" s="14" t="str">
        <f t="shared" si="3"/>
        <v>4-</v>
      </c>
      <c r="K53" s="14" t="str">
        <f t="shared" si="4"/>
        <v>4-</v>
      </c>
    </row>
    <row r="54" spans="1:11" x14ac:dyDescent="0.25">
      <c r="A54" t="s">
        <v>289</v>
      </c>
      <c r="B54" t="s">
        <v>801</v>
      </c>
      <c r="C54" t="s">
        <v>701</v>
      </c>
      <c r="D54" t="s">
        <v>802</v>
      </c>
      <c r="E54" s="3">
        <v>4.0999999999999996</v>
      </c>
      <c r="F54" s="14" t="str">
        <f t="shared" si="1"/>
        <v>4+</v>
      </c>
      <c r="G54" s="14" t="str">
        <f>_xlfn.IFNA(VLOOKUP(A54,'Special Cases'!A:E,3,0),F54)</f>
        <v>4+</v>
      </c>
      <c r="H54" t="e">
        <f>VLOOKUP(A54,'Worst Case'!A:C,3,0)</f>
        <v>#N/A</v>
      </c>
      <c r="I54" s="14" t="str">
        <f t="shared" si="2"/>
        <v>4+</v>
      </c>
      <c r="J54" s="14" t="str">
        <f t="shared" si="3"/>
        <v>4+</v>
      </c>
      <c r="K54" s="14" t="str">
        <f t="shared" si="4"/>
        <v>4+</v>
      </c>
    </row>
    <row r="55" spans="1:11" x14ac:dyDescent="0.25">
      <c r="A55" t="s">
        <v>385</v>
      </c>
      <c r="B55" t="s">
        <v>532</v>
      </c>
      <c r="C55" t="s">
        <v>701</v>
      </c>
      <c r="D55" t="s">
        <v>803</v>
      </c>
      <c r="E55" s="3">
        <v>4.66</v>
      </c>
      <c r="F55" s="14">
        <f t="shared" si="1"/>
        <v>4</v>
      </c>
      <c r="G55" s="14">
        <f>_xlfn.IFNA(VLOOKUP(A55,'Special Cases'!A:E,3,0),F55)</f>
        <v>4</v>
      </c>
      <c r="H55">
        <f>VLOOKUP(A55,'Worst Case'!A:C,3,0)</f>
        <v>0</v>
      </c>
      <c r="I55" s="14">
        <f t="shared" si="2"/>
        <v>0</v>
      </c>
      <c r="J55" s="14">
        <f t="shared" si="3"/>
        <v>4</v>
      </c>
      <c r="K55" s="14">
        <f t="shared" si="4"/>
        <v>4</v>
      </c>
    </row>
    <row r="56" spans="1:11" x14ac:dyDescent="0.25">
      <c r="A56" t="s">
        <v>386</v>
      </c>
      <c r="B56" t="s">
        <v>533</v>
      </c>
      <c r="C56" t="s">
        <v>701</v>
      </c>
      <c r="D56" t="s">
        <v>804</v>
      </c>
      <c r="E56" s="3">
        <v>4.62</v>
      </c>
      <c r="F56" s="14">
        <f t="shared" si="1"/>
        <v>4</v>
      </c>
      <c r="G56" s="14">
        <f>_xlfn.IFNA(VLOOKUP(A56,'Special Cases'!A:E,3,0),F56)</f>
        <v>4</v>
      </c>
      <c r="H56">
        <f>VLOOKUP(A56,'Worst Case'!A:C,3,0)</f>
        <v>-78</v>
      </c>
      <c r="I56" s="14">
        <f t="shared" si="2"/>
        <v>0</v>
      </c>
      <c r="J56" s="14">
        <f t="shared" si="3"/>
        <v>4</v>
      </c>
      <c r="K56" s="14">
        <f t="shared" si="4"/>
        <v>4</v>
      </c>
    </row>
    <row r="57" spans="1:11" x14ac:dyDescent="0.25">
      <c r="A57" t="s">
        <v>38</v>
      </c>
      <c r="B57" t="s">
        <v>805</v>
      </c>
      <c r="C57" t="s">
        <v>701</v>
      </c>
      <c r="D57" t="s">
        <v>806</v>
      </c>
      <c r="E57" s="3">
        <v>8.49</v>
      </c>
      <c r="F57" s="14">
        <f t="shared" si="1"/>
        <v>8</v>
      </c>
      <c r="G57" s="14">
        <f>_xlfn.IFNA(VLOOKUP(A57,'Special Cases'!A:E,3,0),F57)</f>
        <v>8</v>
      </c>
      <c r="H57" t="e">
        <f>VLOOKUP(A57,'Worst Case'!A:C,3,0)</f>
        <v>#N/A</v>
      </c>
      <c r="I57" s="14">
        <f t="shared" si="2"/>
        <v>8</v>
      </c>
      <c r="J57" s="14">
        <f t="shared" si="3"/>
        <v>8</v>
      </c>
      <c r="K57" s="14">
        <f t="shared" si="4"/>
        <v>8</v>
      </c>
    </row>
    <row r="58" spans="1:11" x14ac:dyDescent="0.25">
      <c r="A58" t="s">
        <v>376</v>
      </c>
      <c r="B58" t="s">
        <v>807</v>
      </c>
      <c r="C58" t="s">
        <v>701</v>
      </c>
      <c r="D58" t="s">
        <v>808</v>
      </c>
      <c r="E58" s="3">
        <v>4.5</v>
      </c>
      <c r="F58" s="14">
        <f t="shared" si="1"/>
        <v>4</v>
      </c>
      <c r="G58" s="14">
        <f>_xlfn.IFNA(VLOOKUP(A58,'Special Cases'!A:E,3,0),F58)</f>
        <v>4</v>
      </c>
      <c r="H58">
        <f>VLOOKUP(A58,'Worst Case'!A:C,3,0)</f>
        <v>-98</v>
      </c>
      <c r="I58" s="14">
        <f t="shared" si="2"/>
        <v>8</v>
      </c>
      <c r="J58" s="14">
        <f t="shared" si="3"/>
        <v>8</v>
      </c>
      <c r="K58" s="14">
        <f t="shared" si="4"/>
        <v>8</v>
      </c>
    </row>
    <row r="59" spans="1:11" x14ac:dyDescent="0.25">
      <c r="A59" t="s">
        <v>809</v>
      </c>
      <c r="B59" t="s">
        <v>810</v>
      </c>
      <c r="C59" t="s">
        <v>701</v>
      </c>
      <c r="D59" t="s">
        <v>811</v>
      </c>
      <c r="E59" s="3">
        <v>5.45</v>
      </c>
      <c r="F59" s="14">
        <f t="shared" si="1"/>
        <v>5</v>
      </c>
      <c r="G59" s="14">
        <f>_xlfn.IFNA(VLOOKUP(A59,'Special Cases'!A:E,3,0),F59)</f>
        <v>5</v>
      </c>
      <c r="H59" t="e">
        <f>VLOOKUP(A59,'Worst Case'!A:C,3,0)</f>
        <v>#N/A</v>
      </c>
      <c r="I59" s="14">
        <f t="shared" si="2"/>
        <v>5</v>
      </c>
      <c r="J59" s="14">
        <f t="shared" si="3"/>
        <v>5</v>
      </c>
      <c r="K59" s="14">
        <f t="shared" si="4"/>
        <v>5</v>
      </c>
    </row>
    <row r="60" spans="1:11" x14ac:dyDescent="0.25">
      <c r="A60" t="s">
        <v>812</v>
      </c>
      <c r="B60" t="s">
        <v>813</v>
      </c>
      <c r="C60" t="s">
        <v>701</v>
      </c>
      <c r="F60" s="14" t="e">
        <f t="shared" si="1"/>
        <v>#N/A</v>
      </c>
      <c r="G60" s="14" t="e">
        <f>_xlfn.IFNA(VLOOKUP(A60,'Special Cases'!A:E,3,0),F60)</f>
        <v>#N/A</v>
      </c>
      <c r="H60" t="e">
        <f>VLOOKUP(A60,'Worst Case'!A:C,3,0)</f>
        <v>#N/A</v>
      </c>
      <c r="I60" s="14" t="e">
        <f t="shared" si="2"/>
        <v>#N/A</v>
      </c>
      <c r="J60" s="14" t="e">
        <f t="shared" si="3"/>
        <v>#N/A</v>
      </c>
      <c r="K60" s="14" t="e">
        <f t="shared" si="4"/>
        <v>#N/A</v>
      </c>
    </row>
    <row r="61" spans="1:11" x14ac:dyDescent="0.25">
      <c r="A61" t="s">
        <v>390</v>
      </c>
      <c r="B61" t="s">
        <v>537</v>
      </c>
      <c r="C61" t="s">
        <v>701</v>
      </c>
      <c r="D61" t="s">
        <v>814</v>
      </c>
      <c r="E61" s="3">
        <v>5.68</v>
      </c>
      <c r="F61" s="14" t="str">
        <f t="shared" si="1"/>
        <v>5-</v>
      </c>
      <c r="G61" s="14" t="str">
        <f>_xlfn.IFNA(VLOOKUP(A61,'Special Cases'!A:E,3,0),F61)</f>
        <v>5-</v>
      </c>
      <c r="H61">
        <f>VLOOKUP(A61,'Worst Case'!A:C,3,0)</f>
        <v>0</v>
      </c>
      <c r="I61" s="14">
        <f t="shared" si="2"/>
        <v>0</v>
      </c>
      <c r="J61" s="14" t="str">
        <f t="shared" si="3"/>
        <v>5-</v>
      </c>
      <c r="K61" s="14" t="str">
        <f t="shared" si="4"/>
        <v>5-</v>
      </c>
    </row>
    <row r="62" spans="1:11" x14ac:dyDescent="0.25">
      <c r="A62" t="s">
        <v>253</v>
      </c>
      <c r="B62" t="s">
        <v>493</v>
      </c>
      <c r="C62" t="s">
        <v>701</v>
      </c>
      <c r="D62" t="s">
        <v>815</v>
      </c>
      <c r="E62" s="3">
        <v>4.75</v>
      </c>
      <c r="F62" s="14" t="str">
        <f t="shared" si="1"/>
        <v>4-</v>
      </c>
      <c r="G62" s="14" t="str">
        <f>_xlfn.IFNA(VLOOKUP(A62,'Special Cases'!A:E,3,0),F62)</f>
        <v>4-</v>
      </c>
      <c r="H62">
        <f>VLOOKUP(A62,'Worst Case'!A:C,3,0)</f>
        <v>0</v>
      </c>
      <c r="I62" s="14">
        <f t="shared" si="2"/>
        <v>0</v>
      </c>
      <c r="J62" s="14" t="str">
        <f t="shared" si="3"/>
        <v>4-</v>
      </c>
      <c r="K62" s="14" t="str">
        <f t="shared" si="4"/>
        <v>4-</v>
      </c>
    </row>
    <row r="63" spans="1:11" x14ac:dyDescent="0.25">
      <c r="A63" t="s">
        <v>345</v>
      </c>
      <c r="B63" t="s">
        <v>451</v>
      </c>
      <c r="C63" t="s">
        <v>701</v>
      </c>
      <c r="D63" t="s">
        <v>816</v>
      </c>
      <c r="E63" s="3">
        <v>4.12</v>
      </c>
      <c r="F63" s="14" t="str">
        <f t="shared" si="1"/>
        <v>4+</v>
      </c>
      <c r="G63" s="14" t="str">
        <f>_xlfn.IFNA(VLOOKUP(A63,'Special Cases'!A:E,3,0),F63)</f>
        <v>4+</v>
      </c>
      <c r="H63">
        <f>VLOOKUP(A63,'Worst Case'!A:C,3,0)</f>
        <v>0</v>
      </c>
      <c r="I63" s="14">
        <f t="shared" si="2"/>
        <v>0</v>
      </c>
      <c r="J63" s="14" t="str">
        <f t="shared" si="3"/>
        <v>4+</v>
      </c>
      <c r="K63" s="14" t="str">
        <f t="shared" si="4"/>
        <v>4+</v>
      </c>
    </row>
    <row r="64" spans="1:11" x14ac:dyDescent="0.25">
      <c r="A64" t="s">
        <v>277</v>
      </c>
      <c r="B64" t="s">
        <v>817</v>
      </c>
      <c r="C64" t="s">
        <v>701</v>
      </c>
      <c r="D64" t="s">
        <v>818</v>
      </c>
      <c r="E64" s="3">
        <v>4.58</v>
      </c>
      <c r="F64" s="14">
        <f t="shared" si="1"/>
        <v>4</v>
      </c>
      <c r="G64" s="14">
        <f>_xlfn.IFNA(VLOOKUP(A64,'Special Cases'!A:E,3,0),F64)</f>
        <v>4</v>
      </c>
      <c r="H64" t="e">
        <f>VLOOKUP(A64,'Worst Case'!A:C,3,0)</f>
        <v>#N/A</v>
      </c>
      <c r="I64" s="14">
        <f t="shared" si="2"/>
        <v>4</v>
      </c>
      <c r="J64" s="14">
        <f t="shared" si="3"/>
        <v>4</v>
      </c>
      <c r="K64" s="14">
        <f t="shared" si="4"/>
        <v>4</v>
      </c>
    </row>
    <row r="65" spans="1:11" x14ac:dyDescent="0.25">
      <c r="A65" t="s">
        <v>411</v>
      </c>
      <c r="B65" t="s">
        <v>560</v>
      </c>
      <c r="C65" t="s">
        <v>701</v>
      </c>
      <c r="D65" t="s">
        <v>819</v>
      </c>
      <c r="E65" s="3">
        <v>5.0199999999999996</v>
      </c>
      <c r="F65" s="14" t="str">
        <f t="shared" si="1"/>
        <v>5+</v>
      </c>
      <c r="G65" s="14" t="str">
        <f>_xlfn.IFNA(VLOOKUP(A65,'Special Cases'!A:E,3,0),F65)</f>
        <v>5+</v>
      </c>
      <c r="H65">
        <f>VLOOKUP(A65,'Worst Case'!A:C,3,0)</f>
        <v>-53</v>
      </c>
      <c r="I65" s="14">
        <f t="shared" si="2"/>
        <v>0</v>
      </c>
      <c r="J65" s="14" t="str">
        <f t="shared" si="3"/>
        <v>5+</v>
      </c>
      <c r="K65" s="14" t="str">
        <f t="shared" si="4"/>
        <v>5+</v>
      </c>
    </row>
    <row r="66" spans="1:11" x14ac:dyDescent="0.25">
      <c r="A66" t="s">
        <v>381</v>
      </c>
      <c r="B66" t="s">
        <v>820</v>
      </c>
      <c r="C66" t="s">
        <v>701</v>
      </c>
      <c r="D66" t="s">
        <v>821</v>
      </c>
      <c r="E66" s="3">
        <v>5.86</v>
      </c>
      <c r="F66" s="14" t="str">
        <f t="shared" si="1"/>
        <v>5-</v>
      </c>
      <c r="G66" s="14" t="str">
        <f>_xlfn.IFNA(VLOOKUP(A66,'Special Cases'!A:E,3,0),F66)</f>
        <v>5-</v>
      </c>
      <c r="H66">
        <f>VLOOKUP(A66,'Worst Case'!A:C,3,0)</f>
        <v>0</v>
      </c>
      <c r="I66" s="14">
        <f t="shared" si="2"/>
        <v>0</v>
      </c>
      <c r="J66" s="14" t="str">
        <f t="shared" si="3"/>
        <v>5-</v>
      </c>
      <c r="K66" s="14" t="str">
        <f t="shared" si="4"/>
        <v>5-</v>
      </c>
    </row>
    <row r="67" spans="1:11" x14ac:dyDescent="0.25">
      <c r="A67" t="s">
        <v>567</v>
      </c>
      <c r="B67" t="s">
        <v>822</v>
      </c>
      <c r="C67" t="s">
        <v>701</v>
      </c>
      <c r="D67" t="s">
        <v>823</v>
      </c>
      <c r="E67" s="3">
        <v>5.59</v>
      </c>
      <c r="F67" s="14">
        <f t="shared" ref="F67:F130" si="5">IF(A67="","",INDEX(L:M,MATCH(E67,L:L,1),2))</f>
        <v>5</v>
      </c>
      <c r="G67" s="14">
        <f>_xlfn.IFNA(VLOOKUP(A67,'Special Cases'!A:E,3,0),F67)</f>
        <v>5</v>
      </c>
      <c r="H67" t="e">
        <f>VLOOKUP(A67,'Worst Case'!A:C,3,0)</f>
        <v>#N/A</v>
      </c>
      <c r="I67" s="14">
        <f t="shared" ref="I67:I130" si="6">_xlfn.IFNA(IF(AND(H67&lt;=-90,H67&gt;-180),8,IF(AND(H67&lt;=-180,H67&gt;-270),9,IF(H67&lt;=-270,10,))),G67)</f>
        <v>5</v>
      </c>
      <c r="J67" s="14">
        <f t="shared" ref="J67:J130" si="7">IF(G67=K67,G67,I67)</f>
        <v>5</v>
      </c>
      <c r="K67" s="14">
        <f t="shared" ref="K67:K130" si="8">IF(I67=0,G67,I67)</f>
        <v>5</v>
      </c>
    </row>
    <row r="68" spans="1:11" x14ac:dyDescent="0.25">
      <c r="A68" t="s">
        <v>391</v>
      </c>
      <c r="B68" t="s">
        <v>538</v>
      </c>
      <c r="C68" t="s">
        <v>701</v>
      </c>
      <c r="D68" t="s">
        <v>824</v>
      </c>
      <c r="E68" s="3">
        <v>4.78</v>
      </c>
      <c r="F68" s="14" t="str">
        <f t="shared" si="5"/>
        <v>4-</v>
      </c>
      <c r="G68" s="14" t="str">
        <f>_xlfn.IFNA(VLOOKUP(A68,'Special Cases'!A:E,3,0),F68)</f>
        <v>4-</v>
      </c>
      <c r="H68">
        <f>VLOOKUP(A68,'Worst Case'!A:C,3,0)</f>
        <v>-23</v>
      </c>
      <c r="I68" s="14">
        <f t="shared" si="6"/>
        <v>0</v>
      </c>
      <c r="J68" s="14" t="str">
        <f t="shared" si="7"/>
        <v>4-</v>
      </c>
      <c r="K68" s="14" t="str">
        <f t="shared" si="8"/>
        <v>4-</v>
      </c>
    </row>
    <row r="69" spans="1:11" x14ac:dyDescent="0.25">
      <c r="A69" t="s">
        <v>415</v>
      </c>
      <c r="B69" t="s">
        <v>564</v>
      </c>
      <c r="C69" t="s">
        <v>701</v>
      </c>
      <c r="D69" t="s">
        <v>825</v>
      </c>
      <c r="E69" s="3">
        <v>6.85</v>
      </c>
      <c r="F69" s="14" t="str">
        <f t="shared" si="5"/>
        <v>6-</v>
      </c>
      <c r="G69" s="14" t="str">
        <f>_xlfn.IFNA(VLOOKUP(A69,'Special Cases'!A:E,3,0),F69)</f>
        <v>6-</v>
      </c>
      <c r="H69">
        <f>VLOOKUP(A69,'Worst Case'!A:C,3,0)</f>
        <v>0</v>
      </c>
      <c r="I69" s="14">
        <f t="shared" si="6"/>
        <v>0</v>
      </c>
      <c r="J69" s="14" t="str">
        <f t="shared" si="7"/>
        <v>6-</v>
      </c>
      <c r="K69" s="14" t="str">
        <f t="shared" si="8"/>
        <v>6-</v>
      </c>
    </row>
    <row r="70" spans="1:11" x14ac:dyDescent="0.25">
      <c r="A70" t="s">
        <v>185</v>
      </c>
      <c r="B70" t="s">
        <v>826</v>
      </c>
      <c r="C70" t="s">
        <v>701</v>
      </c>
      <c r="D70" t="s">
        <v>827</v>
      </c>
      <c r="E70" s="3">
        <v>5.66</v>
      </c>
      <c r="F70" s="14">
        <f t="shared" si="5"/>
        <v>5</v>
      </c>
      <c r="G70" s="14">
        <f>_xlfn.IFNA(VLOOKUP(A70,'Special Cases'!A:E,3,0),F70)</f>
        <v>5</v>
      </c>
      <c r="H70" t="e">
        <f>VLOOKUP(A70,'Worst Case'!A:C,3,0)</f>
        <v>#N/A</v>
      </c>
      <c r="I70" s="14">
        <f t="shared" si="6"/>
        <v>5</v>
      </c>
      <c r="J70" s="14">
        <f t="shared" si="7"/>
        <v>5</v>
      </c>
      <c r="K70" s="14">
        <f t="shared" si="8"/>
        <v>5</v>
      </c>
    </row>
    <row r="71" spans="1:11" x14ac:dyDescent="0.25">
      <c r="A71" t="s">
        <v>828</v>
      </c>
      <c r="B71" t="s">
        <v>829</v>
      </c>
      <c r="C71" t="s">
        <v>701</v>
      </c>
      <c r="D71" t="s">
        <v>830</v>
      </c>
      <c r="E71" s="3">
        <v>5</v>
      </c>
      <c r="F71" s="14" t="str">
        <f t="shared" si="5"/>
        <v>5+</v>
      </c>
      <c r="G71" s="14" t="str">
        <f>_xlfn.IFNA(VLOOKUP(A71,'Special Cases'!A:E,3,0),F71)</f>
        <v>5+</v>
      </c>
      <c r="H71" t="e">
        <f>VLOOKUP(A71,'Worst Case'!A:C,3,0)</f>
        <v>#N/A</v>
      </c>
      <c r="I71" s="14" t="str">
        <f t="shared" si="6"/>
        <v>5+</v>
      </c>
      <c r="J71" s="14" t="str">
        <f t="shared" si="7"/>
        <v>5+</v>
      </c>
      <c r="K71" s="14" t="str">
        <f t="shared" si="8"/>
        <v>5+</v>
      </c>
    </row>
    <row r="72" spans="1:11" x14ac:dyDescent="0.25">
      <c r="A72" t="s">
        <v>209</v>
      </c>
      <c r="B72" t="s">
        <v>458</v>
      </c>
      <c r="C72" t="s">
        <v>701</v>
      </c>
      <c r="D72" t="s">
        <v>831</v>
      </c>
      <c r="E72" s="3">
        <v>4.6900000000000004</v>
      </c>
      <c r="F72" s="14" t="str">
        <f t="shared" si="5"/>
        <v>4-</v>
      </c>
      <c r="G72" s="14" t="str">
        <f>_xlfn.IFNA(VLOOKUP(A72,'Special Cases'!A:E,3,0),F72)</f>
        <v>4-</v>
      </c>
      <c r="H72">
        <f>VLOOKUP(A72,'Worst Case'!A:C,3,0)</f>
        <v>0</v>
      </c>
      <c r="I72" s="14">
        <f t="shared" si="6"/>
        <v>0</v>
      </c>
      <c r="J72" s="14" t="str">
        <f t="shared" si="7"/>
        <v>4-</v>
      </c>
      <c r="K72" s="14" t="str">
        <f t="shared" si="8"/>
        <v>4-</v>
      </c>
    </row>
    <row r="73" spans="1:11" x14ac:dyDescent="0.25">
      <c r="A73" t="s">
        <v>224</v>
      </c>
      <c r="B73" t="s">
        <v>832</v>
      </c>
      <c r="C73" t="s">
        <v>701</v>
      </c>
      <c r="D73" t="s">
        <v>833</v>
      </c>
      <c r="E73" s="3">
        <v>4.88</v>
      </c>
      <c r="F73" s="14" t="str">
        <f t="shared" si="5"/>
        <v>4-</v>
      </c>
      <c r="G73" s="14" t="str">
        <f>_xlfn.IFNA(VLOOKUP(A73,'Special Cases'!A:E,3,0),F73)</f>
        <v>4-</v>
      </c>
      <c r="H73" t="e">
        <f>VLOOKUP(A73,'Worst Case'!A:C,3,0)</f>
        <v>#N/A</v>
      </c>
      <c r="I73" s="14" t="str">
        <f t="shared" si="6"/>
        <v>4-</v>
      </c>
      <c r="J73" s="14" t="str">
        <f t="shared" si="7"/>
        <v>4-</v>
      </c>
      <c r="K73" s="14" t="str">
        <f t="shared" si="8"/>
        <v>4-</v>
      </c>
    </row>
    <row r="74" spans="1:11" x14ac:dyDescent="0.25">
      <c r="A74" t="s">
        <v>258</v>
      </c>
      <c r="B74" t="s">
        <v>834</v>
      </c>
      <c r="C74" t="s">
        <v>701</v>
      </c>
      <c r="D74" t="s">
        <v>835</v>
      </c>
      <c r="E74" s="3">
        <v>10</v>
      </c>
      <c r="F74" s="14">
        <f t="shared" si="5"/>
        <v>10</v>
      </c>
      <c r="G74" s="14">
        <f>_xlfn.IFNA(VLOOKUP(A74,'Special Cases'!A:E,3,0),F74)</f>
        <v>10</v>
      </c>
      <c r="H74" t="e">
        <f>VLOOKUP(A74,'Worst Case'!A:C,3,0)</f>
        <v>#N/A</v>
      </c>
      <c r="I74" s="14">
        <f t="shared" si="6"/>
        <v>10</v>
      </c>
      <c r="J74" s="14">
        <f t="shared" si="7"/>
        <v>10</v>
      </c>
      <c r="K74" s="14">
        <f t="shared" si="8"/>
        <v>10</v>
      </c>
    </row>
    <row r="75" spans="1:11" x14ac:dyDescent="0.25">
      <c r="A75" t="s">
        <v>836</v>
      </c>
      <c r="B75" t="s">
        <v>837</v>
      </c>
      <c r="C75" t="s">
        <v>701</v>
      </c>
      <c r="D75" t="s">
        <v>838</v>
      </c>
      <c r="E75" s="3">
        <v>5.31</v>
      </c>
      <c r="F75" s="14" t="str">
        <f t="shared" si="5"/>
        <v>5+</v>
      </c>
      <c r="G75" s="14" t="str">
        <f>_xlfn.IFNA(VLOOKUP(A75,'Special Cases'!A:E,3,0),F75)</f>
        <v>5+</v>
      </c>
      <c r="H75" t="e">
        <f>VLOOKUP(A75,'Worst Case'!A:C,3,0)</f>
        <v>#N/A</v>
      </c>
      <c r="I75" s="14" t="str">
        <f t="shared" si="6"/>
        <v>5+</v>
      </c>
      <c r="J75" s="14" t="str">
        <f t="shared" si="7"/>
        <v>5+</v>
      </c>
      <c r="K75" s="14" t="str">
        <f t="shared" si="8"/>
        <v>5+</v>
      </c>
    </row>
    <row r="76" spans="1:11" x14ac:dyDescent="0.25">
      <c r="A76" t="s">
        <v>27</v>
      </c>
      <c r="B76" t="s">
        <v>450</v>
      </c>
      <c r="C76" t="s">
        <v>701</v>
      </c>
      <c r="D76" t="s">
        <v>839</v>
      </c>
      <c r="E76" s="3">
        <v>5.23</v>
      </c>
      <c r="F76" s="14" t="str">
        <f t="shared" si="5"/>
        <v>5+</v>
      </c>
      <c r="G76" s="14" t="str">
        <f>_xlfn.IFNA(VLOOKUP(A76,'Special Cases'!A:E,3,0),F76)</f>
        <v>5+</v>
      </c>
      <c r="H76">
        <f>VLOOKUP(A76,'Worst Case'!A:C,3,0)</f>
        <v>0</v>
      </c>
      <c r="I76" s="14">
        <f t="shared" si="6"/>
        <v>0</v>
      </c>
      <c r="J76" s="14" t="str">
        <f t="shared" si="7"/>
        <v>5+</v>
      </c>
      <c r="K76" s="14" t="str">
        <f t="shared" si="8"/>
        <v>5+</v>
      </c>
    </row>
    <row r="77" spans="1:11" x14ac:dyDescent="0.25">
      <c r="A77" t="s">
        <v>176</v>
      </c>
      <c r="B77" t="s">
        <v>590</v>
      </c>
      <c r="C77" t="s">
        <v>701</v>
      </c>
      <c r="D77" t="s">
        <v>840</v>
      </c>
      <c r="E77" s="3">
        <v>5.56</v>
      </c>
      <c r="F77" s="14">
        <f t="shared" si="5"/>
        <v>5</v>
      </c>
      <c r="G77" s="14">
        <f>_xlfn.IFNA(VLOOKUP(A77,'Special Cases'!A:E,3,0),F77)</f>
        <v>5</v>
      </c>
      <c r="H77">
        <f>VLOOKUP(A77,'Worst Case'!A:C,3,0)</f>
        <v>0</v>
      </c>
      <c r="I77" s="14">
        <f t="shared" si="6"/>
        <v>0</v>
      </c>
      <c r="J77" s="14">
        <f t="shared" si="7"/>
        <v>5</v>
      </c>
      <c r="K77" s="14">
        <f t="shared" si="8"/>
        <v>5</v>
      </c>
    </row>
    <row r="78" spans="1:11" x14ac:dyDescent="0.25">
      <c r="A78" t="s">
        <v>44</v>
      </c>
      <c r="B78" t="s">
        <v>77</v>
      </c>
      <c r="C78" t="s">
        <v>701</v>
      </c>
      <c r="D78" t="s">
        <v>835</v>
      </c>
      <c r="E78" s="3">
        <v>2.5</v>
      </c>
      <c r="F78" s="14">
        <f t="shared" si="5"/>
        <v>2</v>
      </c>
      <c r="G78" s="14" t="str">
        <f>_xlfn.IFNA(VLOOKUP(A78,'Special Cases'!A:E,3,0),F78)</f>
        <v>6-</v>
      </c>
      <c r="H78">
        <f>VLOOKUP(A78,'Worst Case'!A:C,3,0)</f>
        <v>0</v>
      </c>
      <c r="I78" s="14">
        <f t="shared" si="6"/>
        <v>0</v>
      </c>
      <c r="J78" s="14" t="str">
        <f t="shared" si="7"/>
        <v>6-</v>
      </c>
      <c r="K78" s="14" t="str">
        <f t="shared" si="8"/>
        <v>6-</v>
      </c>
    </row>
    <row r="79" spans="1:11" x14ac:dyDescent="0.25">
      <c r="A79" t="s">
        <v>239</v>
      </c>
      <c r="B79" t="s">
        <v>841</v>
      </c>
      <c r="C79" t="s">
        <v>701</v>
      </c>
      <c r="D79" t="s">
        <v>748</v>
      </c>
      <c r="E79" s="3">
        <v>10</v>
      </c>
      <c r="F79" s="14">
        <f t="shared" si="5"/>
        <v>10</v>
      </c>
      <c r="G79" s="14">
        <f>_xlfn.IFNA(VLOOKUP(A79,'Special Cases'!A:E,3,0),F79)</f>
        <v>10</v>
      </c>
      <c r="H79" t="e">
        <f>VLOOKUP(A79,'Worst Case'!A:C,3,0)</f>
        <v>#N/A</v>
      </c>
      <c r="I79" s="14">
        <f t="shared" si="6"/>
        <v>10</v>
      </c>
      <c r="J79" s="14">
        <f t="shared" si="7"/>
        <v>10</v>
      </c>
      <c r="K79" s="14">
        <f t="shared" si="8"/>
        <v>10</v>
      </c>
    </row>
    <row r="80" spans="1:11" x14ac:dyDescent="0.25">
      <c r="A80" t="s">
        <v>359</v>
      </c>
      <c r="B80" t="s">
        <v>480</v>
      </c>
      <c r="C80" t="s">
        <v>701</v>
      </c>
      <c r="D80" t="s">
        <v>842</v>
      </c>
      <c r="E80" s="3">
        <v>5.32</v>
      </c>
      <c r="F80" s="14" t="str">
        <f t="shared" si="5"/>
        <v>5+</v>
      </c>
      <c r="G80" s="14" t="str">
        <f>_xlfn.IFNA(VLOOKUP(A80,'Special Cases'!A:E,3,0),F80)</f>
        <v>5+</v>
      </c>
      <c r="H80">
        <f>VLOOKUP(A80,'Worst Case'!A:C,3,0)</f>
        <v>-57</v>
      </c>
      <c r="I80" s="14">
        <f t="shared" si="6"/>
        <v>0</v>
      </c>
      <c r="J80" s="14" t="str">
        <f t="shared" si="7"/>
        <v>5+</v>
      </c>
      <c r="K80" s="14" t="str">
        <f t="shared" si="8"/>
        <v>5+</v>
      </c>
    </row>
    <row r="81" spans="1:11" x14ac:dyDescent="0.25">
      <c r="A81" t="s">
        <v>236</v>
      </c>
      <c r="B81" t="s">
        <v>843</v>
      </c>
      <c r="C81" t="s">
        <v>701</v>
      </c>
      <c r="D81" t="s">
        <v>844</v>
      </c>
      <c r="E81" s="3">
        <v>4.28</v>
      </c>
      <c r="F81" s="14" t="str">
        <f t="shared" si="5"/>
        <v>4+</v>
      </c>
      <c r="G81" s="14" t="str">
        <f>_xlfn.IFNA(VLOOKUP(A81,'Special Cases'!A:E,3,0),F81)</f>
        <v>4+</v>
      </c>
      <c r="H81" t="e">
        <f>VLOOKUP(A81,'Worst Case'!A:C,3,0)</f>
        <v>#N/A</v>
      </c>
      <c r="I81" s="14" t="str">
        <f t="shared" si="6"/>
        <v>4+</v>
      </c>
      <c r="J81" s="14" t="str">
        <f t="shared" si="7"/>
        <v>4+</v>
      </c>
      <c r="K81" s="14" t="str">
        <f t="shared" si="8"/>
        <v>4+</v>
      </c>
    </row>
    <row r="82" spans="1:11" x14ac:dyDescent="0.25">
      <c r="A82" t="s">
        <v>201</v>
      </c>
      <c r="B82" t="s">
        <v>845</v>
      </c>
      <c r="C82" t="s">
        <v>701</v>
      </c>
      <c r="D82" t="s">
        <v>846</v>
      </c>
      <c r="E82" s="3">
        <v>3.92</v>
      </c>
      <c r="F82" s="14" t="str">
        <f t="shared" si="5"/>
        <v>3-</v>
      </c>
      <c r="G82" s="14" t="str">
        <f>_xlfn.IFNA(VLOOKUP(A82,'Special Cases'!A:E,3,0),F82)</f>
        <v>3-</v>
      </c>
      <c r="H82">
        <f>VLOOKUP(A82,'Worst Case'!A:C,3,0)</f>
        <v>-77</v>
      </c>
      <c r="I82" s="14">
        <f t="shared" si="6"/>
        <v>0</v>
      </c>
      <c r="J82" s="14" t="str">
        <f t="shared" si="7"/>
        <v>3-</v>
      </c>
      <c r="K82" s="14" t="str">
        <f t="shared" si="8"/>
        <v>3-</v>
      </c>
    </row>
    <row r="83" spans="1:11" x14ac:dyDescent="0.25">
      <c r="A83" t="s">
        <v>847</v>
      </c>
      <c r="B83" t="s">
        <v>848</v>
      </c>
      <c r="C83" t="s">
        <v>701</v>
      </c>
      <c r="D83" t="s">
        <v>849</v>
      </c>
      <c r="E83" s="3">
        <v>5.09</v>
      </c>
      <c r="F83" s="14" t="str">
        <f t="shared" si="5"/>
        <v>5+</v>
      </c>
      <c r="G83" s="14" t="str">
        <f>_xlfn.IFNA(VLOOKUP(A83,'Special Cases'!A:E,3,0),F83)</f>
        <v>5+</v>
      </c>
      <c r="H83" t="e">
        <f>VLOOKUP(A83,'Worst Case'!A:C,3,0)</f>
        <v>#N/A</v>
      </c>
      <c r="I83" s="14" t="str">
        <f t="shared" si="6"/>
        <v>5+</v>
      </c>
      <c r="J83" s="14" t="str">
        <f t="shared" si="7"/>
        <v>5+</v>
      </c>
      <c r="K83" s="14" t="str">
        <f t="shared" si="8"/>
        <v>5+</v>
      </c>
    </row>
    <row r="84" spans="1:11" x14ac:dyDescent="0.25">
      <c r="A84" t="s">
        <v>251</v>
      </c>
      <c r="B84" t="s">
        <v>488</v>
      </c>
      <c r="C84" t="s">
        <v>701</v>
      </c>
      <c r="D84" t="s">
        <v>850</v>
      </c>
      <c r="E84" s="3">
        <v>4.16</v>
      </c>
      <c r="F84" s="14" t="str">
        <f t="shared" si="5"/>
        <v>4+</v>
      </c>
      <c r="G84" s="14" t="str">
        <f>_xlfn.IFNA(VLOOKUP(A84,'Special Cases'!A:E,3,0),F84)</f>
        <v>4+</v>
      </c>
      <c r="H84">
        <f>VLOOKUP(A84,'Worst Case'!A:C,3,0)</f>
        <v>0</v>
      </c>
      <c r="I84" s="14">
        <f t="shared" si="6"/>
        <v>0</v>
      </c>
      <c r="J84" s="14" t="str">
        <f t="shared" si="7"/>
        <v>4+</v>
      </c>
      <c r="K84" s="14" t="str">
        <f t="shared" si="8"/>
        <v>4+</v>
      </c>
    </row>
    <row r="85" spans="1:11" x14ac:dyDescent="0.25">
      <c r="A85" t="s">
        <v>402</v>
      </c>
      <c r="B85" t="s">
        <v>553</v>
      </c>
      <c r="C85" t="s">
        <v>701</v>
      </c>
      <c r="D85" t="s">
        <v>851</v>
      </c>
      <c r="E85" s="3">
        <v>4.12</v>
      </c>
      <c r="F85" s="14" t="str">
        <f t="shared" si="5"/>
        <v>4+</v>
      </c>
      <c r="G85" s="14" t="str">
        <f>_xlfn.IFNA(VLOOKUP(A85,'Special Cases'!A:E,3,0),F85)</f>
        <v>4+</v>
      </c>
      <c r="H85">
        <f>VLOOKUP(A85,'Worst Case'!A:C,3,0)</f>
        <v>0</v>
      </c>
      <c r="I85" s="14">
        <f t="shared" si="6"/>
        <v>0</v>
      </c>
      <c r="J85" s="14" t="str">
        <f t="shared" si="7"/>
        <v>4+</v>
      </c>
      <c r="K85" s="14" t="str">
        <f t="shared" si="8"/>
        <v>4+</v>
      </c>
    </row>
    <row r="86" spans="1:11" x14ac:dyDescent="0.25">
      <c r="A86" t="s">
        <v>357</v>
      </c>
      <c r="B86" t="s">
        <v>474</v>
      </c>
      <c r="C86" t="s">
        <v>701</v>
      </c>
      <c r="D86" t="s">
        <v>852</v>
      </c>
      <c r="E86" s="3">
        <v>4.4000000000000004</v>
      </c>
      <c r="F86" s="14">
        <f t="shared" si="5"/>
        <v>4</v>
      </c>
      <c r="G86" s="14">
        <f>_xlfn.IFNA(VLOOKUP(A86,'Special Cases'!A:E,3,0),F86)</f>
        <v>4</v>
      </c>
      <c r="H86">
        <f>VLOOKUP(A86,'Worst Case'!A:C,3,0)</f>
        <v>0</v>
      </c>
      <c r="I86" s="14">
        <f t="shared" si="6"/>
        <v>0</v>
      </c>
      <c r="J86" s="14">
        <f t="shared" si="7"/>
        <v>4</v>
      </c>
      <c r="K86" s="14">
        <f t="shared" si="8"/>
        <v>4</v>
      </c>
    </row>
    <row r="87" spans="1:11" x14ac:dyDescent="0.25">
      <c r="A87" t="s">
        <v>230</v>
      </c>
      <c r="B87" t="s">
        <v>853</v>
      </c>
      <c r="C87" t="s">
        <v>701</v>
      </c>
      <c r="D87" t="s">
        <v>748</v>
      </c>
      <c r="E87" s="3">
        <v>10</v>
      </c>
      <c r="F87" s="14">
        <f t="shared" si="5"/>
        <v>10</v>
      </c>
      <c r="G87" s="14">
        <f>_xlfn.IFNA(VLOOKUP(A87,'Special Cases'!A:E,3,0),F87)</f>
        <v>10</v>
      </c>
      <c r="H87" t="e">
        <f>VLOOKUP(A87,'Worst Case'!A:C,3,0)</f>
        <v>#N/A</v>
      </c>
      <c r="I87" s="14">
        <f t="shared" si="6"/>
        <v>10</v>
      </c>
      <c r="J87" s="14">
        <f t="shared" si="7"/>
        <v>10</v>
      </c>
      <c r="K87" s="14">
        <f t="shared" si="8"/>
        <v>10</v>
      </c>
    </row>
    <row r="88" spans="1:11" x14ac:dyDescent="0.25">
      <c r="A88" t="s">
        <v>179</v>
      </c>
      <c r="B88" t="s">
        <v>439</v>
      </c>
      <c r="C88" t="s">
        <v>701</v>
      </c>
      <c r="D88" t="s">
        <v>854</v>
      </c>
      <c r="E88" s="3">
        <v>4.22</v>
      </c>
      <c r="F88" s="14" t="str">
        <f t="shared" si="5"/>
        <v>4+</v>
      </c>
      <c r="G88" s="14" t="str">
        <f>_xlfn.IFNA(VLOOKUP(A88,'Special Cases'!A:E,3,0),F88)</f>
        <v>4+</v>
      </c>
      <c r="H88">
        <f>VLOOKUP(A88,'Worst Case'!A:C,3,0)</f>
        <v>-11</v>
      </c>
      <c r="I88" s="14">
        <f t="shared" si="6"/>
        <v>0</v>
      </c>
      <c r="J88" s="14" t="str">
        <f t="shared" si="7"/>
        <v>4+</v>
      </c>
      <c r="K88" s="14" t="str">
        <f t="shared" si="8"/>
        <v>4+</v>
      </c>
    </row>
    <row r="89" spans="1:11" x14ac:dyDescent="0.25">
      <c r="A89" t="s">
        <v>855</v>
      </c>
      <c r="B89" t="s">
        <v>856</v>
      </c>
      <c r="C89" t="s">
        <v>701</v>
      </c>
      <c r="D89" t="s">
        <v>857</v>
      </c>
      <c r="E89" s="3">
        <v>4.43</v>
      </c>
      <c r="F89" s="14">
        <f t="shared" si="5"/>
        <v>4</v>
      </c>
      <c r="G89" s="14">
        <f>_xlfn.IFNA(VLOOKUP(A89,'Special Cases'!A:E,3,0),F89)</f>
        <v>4</v>
      </c>
      <c r="H89" t="e">
        <f>VLOOKUP(A89,'Worst Case'!A:C,3,0)</f>
        <v>#N/A</v>
      </c>
      <c r="I89" s="14">
        <f t="shared" si="6"/>
        <v>4</v>
      </c>
      <c r="J89" s="14">
        <f t="shared" si="7"/>
        <v>4</v>
      </c>
      <c r="K89" s="14">
        <f t="shared" si="8"/>
        <v>4</v>
      </c>
    </row>
    <row r="90" spans="1:11" x14ac:dyDescent="0.25">
      <c r="A90" t="s">
        <v>418</v>
      </c>
      <c r="B90" t="s">
        <v>858</v>
      </c>
      <c r="C90" t="s">
        <v>701</v>
      </c>
      <c r="D90" t="s">
        <v>859</v>
      </c>
      <c r="E90" s="3">
        <v>5.0999999999999996</v>
      </c>
      <c r="F90" s="14" t="str">
        <f t="shared" si="5"/>
        <v>5+</v>
      </c>
      <c r="G90" s="14" t="str">
        <f>_xlfn.IFNA(VLOOKUP(A90,'Special Cases'!A:E,3,0),F90)</f>
        <v>5+</v>
      </c>
      <c r="H90">
        <f>VLOOKUP(A90,'Worst Case'!A:C,3,0)</f>
        <v>-90</v>
      </c>
      <c r="I90" s="14">
        <f t="shared" si="6"/>
        <v>8</v>
      </c>
      <c r="J90" s="14">
        <f t="shared" si="7"/>
        <v>8</v>
      </c>
      <c r="K90" s="14">
        <f t="shared" si="8"/>
        <v>8</v>
      </c>
    </row>
    <row r="91" spans="1:11" x14ac:dyDescent="0.25">
      <c r="A91" t="s">
        <v>352</v>
      </c>
      <c r="B91" t="s">
        <v>860</v>
      </c>
      <c r="C91" t="s">
        <v>701</v>
      </c>
      <c r="D91" t="s">
        <v>861</v>
      </c>
      <c r="E91" s="3">
        <v>4.88</v>
      </c>
      <c r="F91" s="14" t="str">
        <f t="shared" si="5"/>
        <v>4-</v>
      </c>
      <c r="G91" s="14" t="str">
        <f>_xlfn.IFNA(VLOOKUP(A91,'Special Cases'!A:E,3,0),F91)</f>
        <v>4-</v>
      </c>
      <c r="H91">
        <f>VLOOKUP(A91,'Worst Case'!A:C,3,0)</f>
        <v>-70</v>
      </c>
      <c r="I91" s="14">
        <f t="shared" si="6"/>
        <v>0</v>
      </c>
      <c r="J91" s="14" t="str">
        <f t="shared" si="7"/>
        <v>4-</v>
      </c>
      <c r="K91" s="14" t="str">
        <f t="shared" si="8"/>
        <v>4-</v>
      </c>
    </row>
    <row r="92" spans="1:11" x14ac:dyDescent="0.25">
      <c r="A92" t="s">
        <v>379</v>
      </c>
      <c r="B92" t="s">
        <v>518</v>
      </c>
      <c r="C92" t="s">
        <v>701</v>
      </c>
      <c r="D92" t="s">
        <v>862</v>
      </c>
      <c r="E92" s="3">
        <v>4.22</v>
      </c>
      <c r="F92" s="14" t="str">
        <f t="shared" si="5"/>
        <v>4+</v>
      </c>
      <c r="G92" s="14" t="str">
        <f>_xlfn.IFNA(VLOOKUP(A92,'Special Cases'!A:E,3,0),F92)</f>
        <v>4+</v>
      </c>
      <c r="H92">
        <f>VLOOKUP(A92,'Worst Case'!A:C,3,0)</f>
        <v>0</v>
      </c>
      <c r="I92" s="14">
        <f t="shared" si="6"/>
        <v>0</v>
      </c>
      <c r="J92" s="14" t="str">
        <f t="shared" si="7"/>
        <v>4+</v>
      </c>
      <c r="K92" s="14" t="str">
        <f t="shared" si="8"/>
        <v>4+</v>
      </c>
    </row>
    <row r="93" spans="1:11" x14ac:dyDescent="0.25">
      <c r="A93" t="s">
        <v>358</v>
      </c>
      <c r="B93" t="s">
        <v>475</v>
      </c>
      <c r="C93" t="s">
        <v>701</v>
      </c>
      <c r="D93" t="s">
        <v>863</v>
      </c>
      <c r="E93" s="3">
        <v>4.03</v>
      </c>
      <c r="F93" s="14" t="str">
        <f t="shared" si="5"/>
        <v>4+</v>
      </c>
      <c r="G93" s="14" t="str">
        <f>_xlfn.IFNA(VLOOKUP(A93,'Special Cases'!A:E,3,0),F93)</f>
        <v>4+</v>
      </c>
      <c r="H93">
        <f>VLOOKUP(A93,'Worst Case'!A:C,3,0)</f>
        <v>-20</v>
      </c>
      <c r="I93" s="14">
        <f t="shared" si="6"/>
        <v>0</v>
      </c>
      <c r="J93" s="14" t="str">
        <f t="shared" si="7"/>
        <v>4+</v>
      </c>
      <c r="K93" s="14" t="str">
        <f t="shared" si="8"/>
        <v>4+</v>
      </c>
    </row>
    <row r="94" spans="1:11" x14ac:dyDescent="0.25">
      <c r="A94" t="s">
        <v>222</v>
      </c>
      <c r="B94" t="s">
        <v>469</v>
      </c>
      <c r="C94" t="s">
        <v>701</v>
      </c>
      <c r="D94" t="s">
        <v>864</v>
      </c>
      <c r="E94" s="3">
        <v>4.37</v>
      </c>
      <c r="F94" s="14">
        <f t="shared" si="5"/>
        <v>4</v>
      </c>
      <c r="G94" s="14">
        <f>_xlfn.IFNA(VLOOKUP(A94,'Special Cases'!A:E,3,0),F94)</f>
        <v>4</v>
      </c>
      <c r="H94">
        <f>VLOOKUP(A94,'Worst Case'!A:C,3,0)</f>
        <v>0</v>
      </c>
      <c r="I94" s="14">
        <f t="shared" si="6"/>
        <v>0</v>
      </c>
      <c r="J94" s="14">
        <f t="shared" si="7"/>
        <v>4</v>
      </c>
      <c r="K94" s="14">
        <f t="shared" si="8"/>
        <v>4</v>
      </c>
    </row>
    <row r="95" spans="1:11" x14ac:dyDescent="0.25">
      <c r="A95" t="s">
        <v>21</v>
      </c>
      <c r="B95" t="s">
        <v>865</v>
      </c>
      <c r="C95" t="s">
        <v>701</v>
      </c>
      <c r="D95" t="s">
        <v>866</v>
      </c>
      <c r="E95" s="3">
        <v>6.78</v>
      </c>
      <c r="F95" s="14" t="str">
        <f t="shared" si="5"/>
        <v>6-</v>
      </c>
      <c r="G95" s="14" t="str">
        <f>_xlfn.IFNA(VLOOKUP(A95,'Special Cases'!A:E,3,0),F95)</f>
        <v>6-</v>
      </c>
      <c r="H95" t="e">
        <f>VLOOKUP(A95,'Worst Case'!A:C,3,0)</f>
        <v>#N/A</v>
      </c>
      <c r="I95" s="14" t="str">
        <f t="shared" si="6"/>
        <v>6-</v>
      </c>
      <c r="J95" s="14" t="str">
        <f t="shared" si="7"/>
        <v>6-</v>
      </c>
      <c r="K95" s="14" t="str">
        <f t="shared" si="8"/>
        <v>6-</v>
      </c>
    </row>
    <row r="96" spans="1:11" x14ac:dyDescent="0.25">
      <c r="A96" t="s">
        <v>388</v>
      </c>
      <c r="B96" t="s">
        <v>867</v>
      </c>
      <c r="C96" t="s">
        <v>701</v>
      </c>
      <c r="D96" t="s">
        <v>868</v>
      </c>
      <c r="E96" s="3">
        <v>5.03</v>
      </c>
      <c r="F96" s="14" t="str">
        <f t="shared" si="5"/>
        <v>5+</v>
      </c>
      <c r="G96" s="14" t="str">
        <f>_xlfn.IFNA(VLOOKUP(A96,'Special Cases'!A:E,3,0),F96)</f>
        <v>5+</v>
      </c>
      <c r="H96">
        <f>VLOOKUP(A96,'Worst Case'!A:C,3,0)</f>
        <v>-77</v>
      </c>
      <c r="I96" s="14">
        <f t="shared" si="6"/>
        <v>0</v>
      </c>
      <c r="J96" s="14" t="str">
        <f t="shared" si="7"/>
        <v>5+</v>
      </c>
      <c r="K96" s="14" t="str">
        <f t="shared" si="8"/>
        <v>5+</v>
      </c>
    </row>
    <row r="97" spans="1:11" x14ac:dyDescent="0.25">
      <c r="A97" t="s">
        <v>276</v>
      </c>
      <c r="B97" t="s">
        <v>869</v>
      </c>
      <c r="C97" t="s">
        <v>701</v>
      </c>
      <c r="D97" t="s">
        <v>870</v>
      </c>
      <c r="E97" s="3">
        <v>4.3899999999999997</v>
      </c>
      <c r="F97" s="14">
        <f t="shared" si="5"/>
        <v>4</v>
      </c>
      <c r="G97" s="14">
        <f>_xlfn.IFNA(VLOOKUP(A97,'Special Cases'!A:E,3,0),F97)</f>
        <v>4</v>
      </c>
      <c r="H97" t="e">
        <f>VLOOKUP(A97,'Worst Case'!A:C,3,0)</f>
        <v>#N/A</v>
      </c>
      <c r="I97" s="14">
        <f t="shared" si="6"/>
        <v>4</v>
      </c>
      <c r="J97" s="14">
        <f t="shared" si="7"/>
        <v>4</v>
      </c>
      <c r="K97" s="14">
        <f t="shared" si="8"/>
        <v>4</v>
      </c>
    </row>
    <row r="98" spans="1:11" x14ac:dyDescent="0.25">
      <c r="A98" t="s">
        <v>405</v>
      </c>
      <c r="B98" t="s">
        <v>871</v>
      </c>
      <c r="C98" t="s">
        <v>701</v>
      </c>
      <c r="D98" t="s">
        <v>872</v>
      </c>
      <c r="E98" s="3">
        <v>4.72</v>
      </c>
      <c r="F98" s="14" t="str">
        <f t="shared" si="5"/>
        <v>4-</v>
      </c>
      <c r="G98" s="14" t="str">
        <f>_xlfn.IFNA(VLOOKUP(A98,'Special Cases'!A:E,3,0),F98)</f>
        <v>4-</v>
      </c>
      <c r="H98">
        <f>VLOOKUP(A98,'Worst Case'!A:C,3,0)</f>
        <v>0</v>
      </c>
      <c r="I98" s="14">
        <f t="shared" si="6"/>
        <v>0</v>
      </c>
      <c r="J98" s="14" t="str">
        <f t="shared" si="7"/>
        <v>4-</v>
      </c>
      <c r="K98" s="14" t="str">
        <f t="shared" si="8"/>
        <v>4-</v>
      </c>
    </row>
    <row r="99" spans="1:11" x14ac:dyDescent="0.25">
      <c r="A99" t="s">
        <v>873</v>
      </c>
      <c r="B99" t="s">
        <v>874</v>
      </c>
      <c r="C99" t="s">
        <v>701</v>
      </c>
      <c r="D99" t="s">
        <v>748</v>
      </c>
      <c r="E99" s="3">
        <v>3.1</v>
      </c>
      <c r="F99" s="14" t="str">
        <f t="shared" si="5"/>
        <v>3+</v>
      </c>
      <c r="G99" s="14" t="str">
        <f>_xlfn.IFNA(VLOOKUP(A99,'Special Cases'!A:E,3,0),F99)</f>
        <v>3+</v>
      </c>
      <c r="H99" t="e">
        <f>VLOOKUP(A99,'Worst Case'!A:C,3,0)</f>
        <v>#N/A</v>
      </c>
      <c r="I99" s="14" t="str">
        <f t="shared" si="6"/>
        <v>3+</v>
      </c>
      <c r="J99" s="14" t="str">
        <f t="shared" si="7"/>
        <v>3+</v>
      </c>
      <c r="K99" s="14" t="str">
        <f t="shared" si="8"/>
        <v>3+</v>
      </c>
    </row>
    <row r="100" spans="1:11" x14ac:dyDescent="0.25">
      <c r="A100" t="s">
        <v>250</v>
      </c>
      <c r="B100" t="s">
        <v>875</v>
      </c>
      <c r="C100" t="s">
        <v>701</v>
      </c>
      <c r="D100" t="s">
        <v>876</v>
      </c>
      <c r="E100" s="3">
        <v>5.22</v>
      </c>
      <c r="F100" s="14" t="str">
        <f t="shared" si="5"/>
        <v>5+</v>
      </c>
      <c r="G100" s="14" t="str">
        <f>_xlfn.IFNA(VLOOKUP(A100,'Special Cases'!A:E,3,0),F100)</f>
        <v>5+</v>
      </c>
      <c r="H100" t="e">
        <f>VLOOKUP(A100,'Worst Case'!A:C,3,0)</f>
        <v>#N/A</v>
      </c>
      <c r="I100" s="14" t="str">
        <f t="shared" si="6"/>
        <v>5+</v>
      </c>
      <c r="J100" s="14" t="str">
        <f t="shared" si="7"/>
        <v>5+</v>
      </c>
      <c r="K100" s="14" t="str">
        <f t="shared" si="8"/>
        <v>5+</v>
      </c>
    </row>
    <row r="101" spans="1:11" x14ac:dyDescent="0.25">
      <c r="A101" t="s">
        <v>26</v>
      </c>
      <c r="B101" t="s">
        <v>605</v>
      </c>
      <c r="C101" t="s">
        <v>701</v>
      </c>
      <c r="D101" t="s">
        <v>710</v>
      </c>
      <c r="E101" s="3">
        <v>7</v>
      </c>
      <c r="F101" s="14" t="str">
        <f t="shared" si="5"/>
        <v>7+</v>
      </c>
      <c r="G101" s="14" t="str">
        <f>_xlfn.IFNA(VLOOKUP(A101,'Special Cases'!A:E,3,0),F101)</f>
        <v>7+</v>
      </c>
      <c r="H101">
        <f>VLOOKUP(A101,'Worst Case'!A:C,3,0)</f>
        <v>0</v>
      </c>
      <c r="I101" s="14">
        <f t="shared" si="6"/>
        <v>0</v>
      </c>
      <c r="J101" s="14" t="str">
        <f t="shared" si="7"/>
        <v>7+</v>
      </c>
      <c r="K101" s="14" t="str">
        <f t="shared" si="8"/>
        <v>7+</v>
      </c>
    </row>
    <row r="102" spans="1:11" x14ac:dyDescent="0.25">
      <c r="A102" t="s">
        <v>267</v>
      </c>
      <c r="B102" t="s">
        <v>501</v>
      </c>
      <c r="C102" t="s">
        <v>701</v>
      </c>
      <c r="D102" t="s">
        <v>877</v>
      </c>
      <c r="E102" s="3">
        <v>3.99</v>
      </c>
      <c r="F102" s="14" t="str">
        <f t="shared" si="5"/>
        <v>3-</v>
      </c>
      <c r="G102" s="14" t="str">
        <f>_xlfn.IFNA(VLOOKUP(A102,'Special Cases'!A:E,3,0),F102)</f>
        <v>3-</v>
      </c>
      <c r="H102">
        <f>VLOOKUP(A102,'Worst Case'!A:C,3,0)</f>
        <v>0</v>
      </c>
      <c r="I102" s="14">
        <f t="shared" si="6"/>
        <v>0</v>
      </c>
      <c r="J102" s="14" t="str">
        <f t="shared" si="7"/>
        <v>3-</v>
      </c>
      <c r="K102" s="14" t="str">
        <f t="shared" si="8"/>
        <v>3-</v>
      </c>
    </row>
    <row r="103" spans="1:11" x14ac:dyDescent="0.25">
      <c r="A103" t="s">
        <v>301</v>
      </c>
      <c r="B103" t="s">
        <v>878</v>
      </c>
      <c r="C103" t="s">
        <v>701</v>
      </c>
      <c r="D103" t="s">
        <v>879</v>
      </c>
      <c r="E103" s="3">
        <v>4.34</v>
      </c>
      <c r="F103" s="14">
        <f t="shared" si="5"/>
        <v>4</v>
      </c>
      <c r="G103" s="14">
        <f>_xlfn.IFNA(VLOOKUP(A103,'Special Cases'!A:E,3,0),F103)</f>
        <v>4</v>
      </c>
      <c r="H103">
        <f>VLOOKUP(A103,'Worst Case'!A:C,3,0)</f>
        <v>0</v>
      </c>
      <c r="I103" s="14">
        <f t="shared" si="6"/>
        <v>0</v>
      </c>
      <c r="J103" s="14">
        <f t="shared" si="7"/>
        <v>4</v>
      </c>
      <c r="K103" s="14">
        <f t="shared" si="8"/>
        <v>4</v>
      </c>
    </row>
    <row r="104" spans="1:11" x14ac:dyDescent="0.25">
      <c r="A104" t="s">
        <v>238</v>
      </c>
      <c r="B104" t="s">
        <v>880</v>
      </c>
      <c r="C104" t="s">
        <v>701</v>
      </c>
      <c r="D104" t="s">
        <v>881</v>
      </c>
      <c r="E104" s="3">
        <v>4.3600000000000003</v>
      </c>
      <c r="F104" s="14">
        <f t="shared" si="5"/>
        <v>4</v>
      </c>
      <c r="G104" s="14">
        <f>_xlfn.IFNA(VLOOKUP(A104,'Special Cases'!A:E,3,0),F104)</f>
        <v>4</v>
      </c>
      <c r="H104">
        <f>VLOOKUP(A104,'Worst Case'!A:C,3,0)</f>
        <v>0</v>
      </c>
      <c r="I104" s="14">
        <f t="shared" si="6"/>
        <v>0</v>
      </c>
      <c r="J104" s="14">
        <f t="shared" si="7"/>
        <v>4</v>
      </c>
      <c r="K104" s="14">
        <f t="shared" si="8"/>
        <v>4</v>
      </c>
    </row>
    <row r="105" spans="1:11" x14ac:dyDescent="0.25">
      <c r="A105" t="s">
        <v>19</v>
      </c>
      <c r="B105" t="s">
        <v>579</v>
      </c>
      <c r="C105" t="s">
        <v>701</v>
      </c>
      <c r="D105" t="s">
        <v>882</v>
      </c>
      <c r="E105" s="3">
        <v>7.82</v>
      </c>
      <c r="F105" s="14" t="str">
        <f t="shared" si="5"/>
        <v>7-</v>
      </c>
      <c r="G105" s="14" t="str">
        <f>_xlfn.IFNA(VLOOKUP(A105,'Special Cases'!A:E,3,0),F105)</f>
        <v>6-</v>
      </c>
      <c r="H105">
        <f>VLOOKUP(A105,'Worst Case'!A:C,3,0)</f>
        <v>0</v>
      </c>
      <c r="I105" s="14">
        <f t="shared" si="6"/>
        <v>0</v>
      </c>
      <c r="J105" s="14" t="str">
        <f t="shared" si="7"/>
        <v>6-</v>
      </c>
      <c r="K105" s="14" t="str">
        <f t="shared" si="8"/>
        <v>6-</v>
      </c>
    </row>
    <row r="106" spans="1:11" x14ac:dyDescent="0.25">
      <c r="A106" t="s">
        <v>883</v>
      </c>
      <c r="B106" t="s">
        <v>884</v>
      </c>
      <c r="C106" t="s">
        <v>701</v>
      </c>
      <c r="D106" t="s">
        <v>885</v>
      </c>
      <c r="E106" s="3">
        <v>5.0999999999999996</v>
      </c>
      <c r="F106" s="14" t="str">
        <f t="shared" si="5"/>
        <v>5+</v>
      </c>
      <c r="G106" s="14" t="str">
        <f>_xlfn.IFNA(VLOOKUP(A106,'Special Cases'!A:E,3,0),F106)</f>
        <v>5+</v>
      </c>
      <c r="H106" t="e">
        <f>VLOOKUP(A106,'Worst Case'!A:C,3,0)</f>
        <v>#N/A</v>
      </c>
      <c r="I106" s="14" t="str">
        <f t="shared" si="6"/>
        <v>5+</v>
      </c>
      <c r="J106" s="14" t="str">
        <f t="shared" si="7"/>
        <v>5+</v>
      </c>
      <c r="K106" s="14" t="str">
        <f t="shared" si="8"/>
        <v>5+</v>
      </c>
    </row>
    <row r="107" spans="1:11" x14ac:dyDescent="0.25">
      <c r="A107" t="s">
        <v>291</v>
      </c>
      <c r="B107" t="s">
        <v>886</v>
      </c>
      <c r="C107" t="s">
        <v>701</v>
      </c>
      <c r="D107" t="s">
        <v>887</v>
      </c>
      <c r="E107" s="3">
        <v>3.83</v>
      </c>
      <c r="F107" s="14" t="str">
        <f t="shared" si="5"/>
        <v>3-</v>
      </c>
      <c r="G107" s="14" t="str">
        <f>_xlfn.IFNA(VLOOKUP(A107,'Special Cases'!A:E,3,0),F107)</f>
        <v>3-</v>
      </c>
      <c r="H107" t="e">
        <f>VLOOKUP(A107,'Worst Case'!A:C,3,0)</f>
        <v>#N/A</v>
      </c>
      <c r="I107" s="14" t="str">
        <f t="shared" si="6"/>
        <v>3-</v>
      </c>
      <c r="J107" s="14" t="str">
        <f t="shared" si="7"/>
        <v>3-</v>
      </c>
      <c r="K107" s="14" t="str">
        <f t="shared" si="8"/>
        <v>3-</v>
      </c>
    </row>
    <row r="108" spans="1:11" x14ac:dyDescent="0.25">
      <c r="A108" t="s">
        <v>226</v>
      </c>
      <c r="B108" t="s">
        <v>888</v>
      </c>
      <c r="C108" t="s">
        <v>701</v>
      </c>
      <c r="D108" t="s">
        <v>889</v>
      </c>
      <c r="E108" s="3">
        <v>4.9000000000000004</v>
      </c>
      <c r="F108" s="14" t="str">
        <f t="shared" si="5"/>
        <v>4-</v>
      </c>
      <c r="G108" s="14" t="str">
        <f>_xlfn.IFNA(VLOOKUP(A108,'Special Cases'!A:E,3,0),F108)</f>
        <v>4-</v>
      </c>
      <c r="H108" t="e">
        <f>VLOOKUP(A108,'Worst Case'!A:C,3,0)</f>
        <v>#N/A</v>
      </c>
      <c r="I108" s="14" t="str">
        <f t="shared" si="6"/>
        <v>4-</v>
      </c>
      <c r="J108" s="14" t="str">
        <f t="shared" si="7"/>
        <v>4-</v>
      </c>
      <c r="K108" s="14" t="str">
        <f t="shared" si="8"/>
        <v>4-</v>
      </c>
    </row>
    <row r="109" spans="1:11" x14ac:dyDescent="0.25">
      <c r="A109" t="s">
        <v>245</v>
      </c>
      <c r="B109" t="s">
        <v>890</v>
      </c>
      <c r="C109" t="s">
        <v>701</v>
      </c>
      <c r="D109" t="s">
        <v>748</v>
      </c>
      <c r="E109" s="3">
        <v>7.1</v>
      </c>
      <c r="F109" s="14" t="str">
        <f t="shared" si="5"/>
        <v>7+</v>
      </c>
      <c r="G109" s="14" t="str">
        <f>_xlfn.IFNA(VLOOKUP(A109,'Special Cases'!A:E,3,0),F109)</f>
        <v>7+</v>
      </c>
      <c r="H109" t="e">
        <f>VLOOKUP(A109,'Worst Case'!A:C,3,0)</f>
        <v>#N/A</v>
      </c>
      <c r="I109" s="14" t="str">
        <f t="shared" si="6"/>
        <v>7+</v>
      </c>
      <c r="J109" s="14" t="str">
        <f t="shared" si="7"/>
        <v>7+</v>
      </c>
      <c r="K109" s="14" t="str">
        <f t="shared" si="8"/>
        <v>7+</v>
      </c>
    </row>
    <row r="110" spans="1:11" x14ac:dyDescent="0.25">
      <c r="A110" t="s">
        <v>187</v>
      </c>
      <c r="B110" t="s">
        <v>891</v>
      </c>
      <c r="C110" t="s">
        <v>701</v>
      </c>
      <c r="D110" t="s">
        <v>710</v>
      </c>
      <c r="E110" s="3">
        <v>9</v>
      </c>
      <c r="F110" s="14">
        <f t="shared" si="5"/>
        <v>9</v>
      </c>
      <c r="G110" s="14">
        <f>_xlfn.IFNA(VLOOKUP(A110,'Special Cases'!A:E,3,0),F110)</f>
        <v>9</v>
      </c>
      <c r="H110" t="e">
        <f>VLOOKUP(A110,'Worst Case'!A:C,3,0)</f>
        <v>#N/A</v>
      </c>
      <c r="I110" s="14">
        <f t="shared" si="6"/>
        <v>9</v>
      </c>
      <c r="J110" s="14">
        <f t="shared" si="7"/>
        <v>9</v>
      </c>
      <c r="K110" s="14">
        <f t="shared" si="8"/>
        <v>9</v>
      </c>
    </row>
    <row r="111" spans="1:11" x14ac:dyDescent="0.25">
      <c r="A111" t="s">
        <v>191</v>
      </c>
      <c r="B111" t="s">
        <v>892</v>
      </c>
      <c r="C111" t="s">
        <v>701</v>
      </c>
      <c r="D111" t="s">
        <v>710</v>
      </c>
      <c r="E111" s="3">
        <v>10</v>
      </c>
      <c r="F111" s="14">
        <f t="shared" si="5"/>
        <v>10</v>
      </c>
      <c r="G111" s="14">
        <f>_xlfn.IFNA(VLOOKUP(A111,'Special Cases'!A:E,3,0),F111)</f>
        <v>10</v>
      </c>
      <c r="H111">
        <f>VLOOKUP(A111,'Worst Case'!A:C,3,0)</f>
        <v>-5049</v>
      </c>
      <c r="I111" s="14">
        <f t="shared" si="6"/>
        <v>10</v>
      </c>
      <c r="J111" s="14">
        <f t="shared" si="7"/>
        <v>10</v>
      </c>
      <c r="K111" s="14">
        <f t="shared" si="8"/>
        <v>10</v>
      </c>
    </row>
    <row r="112" spans="1:11" x14ac:dyDescent="0.25">
      <c r="A112" t="s">
        <v>893</v>
      </c>
      <c r="B112" t="s">
        <v>894</v>
      </c>
      <c r="C112" t="s">
        <v>701</v>
      </c>
      <c r="D112" t="s">
        <v>835</v>
      </c>
      <c r="E112" s="3">
        <v>7</v>
      </c>
      <c r="F112" s="14" t="str">
        <f t="shared" si="5"/>
        <v>7+</v>
      </c>
      <c r="G112" s="14" t="str">
        <f>_xlfn.IFNA(VLOOKUP(A112,'Special Cases'!A:E,3,0),F112)</f>
        <v>7+</v>
      </c>
      <c r="H112" t="e">
        <f>VLOOKUP(A112,'Worst Case'!A:C,3,0)</f>
        <v>#N/A</v>
      </c>
      <c r="I112" s="14" t="str">
        <f t="shared" si="6"/>
        <v>7+</v>
      </c>
      <c r="J112" s="14" t="str">
        <f t="shared" si="7"/>
        <v>7+</v>
      </c>
      <c r="K112" s="14" t="str">
        <f t="shared" si="8"/>
        <v>7+</v>
      </c>
    </row>
    <row r="113" spans="1:11" x14ac:dyDescent="0.25">
      <c r="A113" t="s">
        <v>895</v>
      </c>
      <c r="B113" t="s">
        <v>896</v>
      </c>
      <c r="C113" t="s">
        <v>701</v>
      </c>
      <c r="D113" t="s">
        <v>897</v>
      </c>
      <c r="E113" s="3">
        <v>7</v>
      </c>
      <c r="F113" s="14" t="str">
        <f t="shared" si="5"/>
        <v>7+</v>
      </c>
      <c r="G113" s="14" t="str">
        <f>_xlfn.IFNA(VLOOKUP(A113,'Special Cases'!A:E,3,0),F113)</f>
        <v>7+</v>
      </c>
      <c r="H113" t="e">
        <f>VLOOKUP(A113,'Worst Case'!A:C,3,0)</f>
        <v>#N/A</v>
      </c>
      <c r="I113" s="14" t="str">
        <f t="shared" si="6"/>
        <v>7+</v>
      </c>
      <c r="J113" s="14" t="str">
        <f t="shared" si="7"/>
        <v>7+</v>
      </c>
      <c r="K113" s="14" t="str">
        <f t="shared" si="8"/>
        <v>7+</v>
      </c>
    </row>
    <row r="114" spans="1:11" x14ac:dyDescent="0.25">
      <c r="A114" t="s">
        <v>349</v>
      </c>
      <c r="B114" t="s">
        <v>898</v>
      </c>
      <c r="C114" t="s">
        <v>701</v>
      </c>
      <c r="D114" t="s">
        <v>899</v>
      </c>
      <c r="E114" s="3">
        <v>4.7</v>
      </c>
      <c r="F114" s="14" t="str">
        <f t="shared" si="5"/>
        <v>4-</v>
      </c>
      <c r="G114" s="14" t="str">
        <f>_xlfn.IFNA(VLOOKUP(A114,'Special Cases'!A:E,3,0),F114)</f>
        <v>4-</v>
      </c>
      <c r="H114">
        <f>VLOOKUP(A114,'Worst Case'!A:C,3,0)</f>
        <v>-31</v>
      </c>
      <c r="I114" s="14">
        <f t="shared" si="6"/>
        <v>0</v>
      </c>
      <c r="J114" s="14" t="str">
        <f t="shared" si="7"/>
        <v>4-</v>
      </c>
      <c r="K114" s="14" t="str">
        <f t="shared" si="8"/>
        <v>4-</v>
      </c>
    </row>
    <row r="115" spans="1:11" x14ac:dyDescent="0.25">
      <c r="A115" t="s">
        <v>900</v>
      </c>
      <c r="B115" t="s">
        <v>901</v>
      </c>
      <c r="C115" t="s">
        <v>701</v>
      </c>
      <c r="D115" t="s">
        <v>902</v>
      </c>
      <c r="E115" s="3">
        <v>5.13</v>
      </c>
      <c r="F115" s="14" t="str">
        <f t="shared" si="5"/>
        <v>5+</v>
      </c>
      <c r="G115" s="14" t="str">
        <f>_xlfn.IFNA(VLOOKUP(A115,'Special Cases'!A:E,3,0),F115)</f>
        <v>5+</v>
      </c>
      <c r="H115" t="e">
        <f>VLOOKUP(A115,'Worst Case'!A:C,3,0)</f>
        <v>#N/A</v>
      </c>
      <c r="I115" s="14" t="str">
        <f t="shared" si="6"/>
        <v>5+</v>
      </c>
      <c r="J115" s="14" t="str">
        <f t="shared" si="7"/>
        <v>5+</v>
      </c>
      <c r="K115" s="14" t="str">
        <f t="shared" si="8"/>
        <v>5+</v>
      </c>
    </row>
    <row r="116" spans="1:11" x14ac:dyDescent="0.25">
      <c r="A116" t="s">
        <v>178</v>
      </c>
      <c r="B116" t="s">
        <v>591</v>
      </c>
      <c r="C116" t="s">
        <v>701</v>
      </c>
      <c r="D116" t="s">
        <v>903</v>
      </c>
      <c r="E116" s="3">
        <v>5.0999999999999996</v>
      </c>
      <c r="F116" s="14" t="str">
        <f t="shared" si="5"/>
        <v>5+</v>
      </c>
      <c r="G116" s="14" t="str">
        <f>_xlfn.IFNA(VLOOKUP(A116,'Special Cases'!A:E,3,0),F116)</f>
        <v>5+</v>
      </c>
      <c r="H116">
        <f>VLOOKUP(A116,'Worst Case'!A:C,3,0)</f>
        <v>0</v>
      </c>
      <c r="I116" s="14">
        <f t="shared" si="6"/>
        <v>0</v>
      </c>
      <c r="J116" s="14" t="str">
        <f t="shared" si="7"/>
        <v>5+</v>
      </c>
      <c r="K116" s="14" t="str">
        <f t="shared" si="8"/>
        <v>5+</v>
      </c>
    </row>
    <row r="117" spans="1:11" x14ac:dyDescent="0.25">
      <c r="A117" t="s">
        <v>246</v>
      </c>
      <c r="B117" t="s">
        <v>904</v>
      </c>
      <c r="C117" t="s">
        <v>701</v>
      </c>
      <c r="D117" t="s">
        <v>905</v>
      </c>
      <c r="E117" s="3">
        <v>4.3899999999999997</v>
      </c>
      <c r="F117" s="14">
        <f t="shared" si="5"/>
        <v>4</v>
      </c>
      <c r="G117" s="14">
        <f>_xlfn.IFNA(VLOOKUP(A117,'Special Cases'!A:E,3,0),F117)</f>
        <v>4</v>
      </c>
      <c r="H117" t="e">
        <f>VLOOKUP(A117,'Worst Case'!A:C,3,0)</f>
        <v>#N/A</v>
      </c>
      <c r="I117" s="14">
        <f t="shared" si="6"/>
        <v>4</v>
      </c>
      <c r="J117" s="14">
        <f t="shared" si="7"/>
        <v>4</v>
      </c>
      <c r="K117" s="14">
        <f t="shared" si="8"/>
        <v>4</v>
      </c>
    </row>
    <row r="118" spans="1:11" x14ac:dyDescent="0.25">
      <c r="A118" t="s">
        <v>295</v>
      </c>
      <c r="B118" t="s">
        <v>906</v>
      </c>
      <c r="C118" t="s">
        <v>701</v>
      </c>
      <c r="D118" t="s">
        <v>907</v>
      </c>
      <c r="E118" s="3">
        <v>4.09</v>
      </c>
      <c r="F118" s="14" t="str">
        <f t="shared" si="5"/>
        <v>4+</v>
      </c>
      <c r="G118" s="14" t="str">
        <f>_xlfn.IFNA(VLOOKUP(A118,'Special Cases'!A:E,3,0),F118)</f>
        <v>4+</v>
      </c>
      <c r="H118" t="e">
        <f>VLOOKUP(A118,'Worst Case'!A:C,3,0)</f>
        <v>#N/A</v>
      </c>
      <c r="I118" s="14" t="str">
        <f t="shared" si="6"/>
        <v>4+</v>
      </c>
      <c r="J118" s="14" t="str">
        <f t="shared" si="7"/>
        <v>4+</v>
      </c>
      <c r="K118" s="14" t="str">
        <f t="shared" si="8"/>
        <v>4+</v>
      </c>
    </row>
    <row r="119" spans="1:11" x14ac:dyDescent="0.25">
      <c r="A119" t="s">
        <v>300</v>
      </c>
      <c r="B119" t="s">
        <v>908</v>
      </c>
      <c r="C119" t="s">
        <v>701</v>
      </c>
      <c r="D119" t="s">
        <v>909</v>
      </c>
      <c r="E119" s="3">
        <v>4.43</v>
      </c>
      <c r="F119" s="14">
        <f t="shared" si="5"/>
        <v>4</v>
      </c>
      <c r="G119" s="14">
        <f>_xlfn.IFNA(VLOOKUP(A119,'Special Cases'!A:E,3,0),F119)</f>
        <v>4</v>
      </c>
      <c r="H119">
        <f>VLOOKUP(A119,'Worst Case'!A:C,3,0)</f>
        <v>-423</v>
      </c>
      <c r="I119" s="14">
        <f t="shared" si="6"/>
        <v>10</v>
      </c>
      <c r="J119" s="14">
        <f t="shared" si="7"/>
        <v>10</v>
      </c>
      <c r="K119" s="14">
        <f t="shared" si="8"/>
        <v>10</v>
      </c>
    </row>
    <row r="120" spans="1:11" x14ac:dyDescent="0.25">
      <c r="A120" t="s">
        <v>149</v>
      </c>
      <c r="B120" t="s">
        <v>910</v>
      </c>
      <c r="C120" t="s">
        <v>701</v>
      </c>
      <c r="D120" t="s">
        <v>911</v>
      </c>
      <c r="E120" s="3">
        <v>5.04</v>
      </c>
      <c r="F120" s="14" t="str">
        <f t="shared" si="5"/>
        <v>5+</v>
      </c>
      <c r="G120" s="14" t="str">
        <f>_xlfn.IFNA(VLOOKUP(A120,'Special Cases'!A:E,3,0),F120)</f>
        <v>5+</v>
      </c>
      <c r="H120" t="e">
        <f>VLOOKUP(A120,'Worst Case'!A:C,3,0)</f>
        <v>#N/A</v>
      </c>
      <c r="I120" s="14" t="str">
        <f t="shared" si="6"/>
        <v>5+</v>
      </c>
      <c r="J120" s="14" t="str">
        <f t="shared" si="7"/>
        <v>5+</v>
      </c>
      <c r="K120" s="14" t="str">
        <f t="shared" si="8"/>
        <v>5+</v>
      </c>
    </row>
    <row r="121" spans="1:11" x14ac:dyDescent="0.25">
      <c r="A121" t="s">
        <v>912</v>
      </c>
      <c r="B121" t="s">
        <v>913</v>
      </c>
      <c r="C121" t="s">
        <v>701</v>
      </c>
      <c r="F121" s="14" t="e">
        <f t="shared" si="5"/>
        <v>#N/A</v>
      </c>
      <c r="G121" s="14" t="e">
        <f>_xlfn.IFNA(VLOOKUP(A121,'Special Cases'!A:E,3,0),F121)</f>
        <v>#N/A</v>
      </c>
      <c r="H121" t="e">
        <f>VLOOKUP(A121,'Worst Case'!A:C,3,0)</f>
        <v>#N/A</v>
      </c>
      <c r="I121" s="14" t="e">
        <f t="shared" si="6"/>
        <v>#N/A</v>
      </c>
      <c r="J121" s="14" t="e">
        <f t="shared" si="7"/>
        <v>#N/A</v>
      </c>
      <c r="K121" s="14" t="e">
        <f t="shared" si="8"/>
        <v>#N/A</v>
      </c>
    </row>
    <row r="122" spans="1:11" x14ac:dyDescent="0.25">
      <c r="A122" t="s">
        <v>243</v>
      </c>
      <c r="B122" t="s">
        <v>484</v>
      </c>
      <c r="C122" t="s">
        <v>701</v>
      </c>
      <c r="D122" t="s">
        <v>914</v>
      </c>
      <c r="E122" s="3">
        <v>4.84</v>
      </c>
      <c r="F122" s="14" t="str">
        <f t="shared" si="5"/>
        <v>4-</v>
      </c>
      <c r="G122" s="14" t="str">
        <f>_xlfn.IFNA(VLOOKUP(A122,'Special Cases'!A:E,3,0),F122)</f>
        <v>4-</v>
      </c>
      <c r="H122">
        <f>VLOOKUP(A122,'Worst Case'!A:C,3,0)</f>
        <v>-68</v>
      </c>
      <c r="I122" s="14">
        <f t="shared" si="6"/>
        <v>0</v>
      </c>
      <c r="J122" s="14" t="str">
        <f t="shared" si="7"/>
        <v>4-</v>
      </c>
      <c r="K122" s="14" t="str">
        <f t="shared" si="8"/>
        <v>4-</v>
      </c>
    </row>
    <row r="123" spans="1:11" x14ac:dyDescent="0.25">
      <c r="A123" t="s">
        <v>244</v>
      </c>
      <c r="B123" t="s">
        <v>915</v>
      </c>
      <c r="C123" t="s">
        <v>701</v>
      </c>
      <c r="D123" t="s">
        <v>748</v>
      </c>
      <c r="E123" s="3">
        <v>10</v>
      </c>
      <c r="F123" s="14">
        <f t="shared" si="5"/>
        <v>10</v>
      </c>
      <c r="G123" s="14">
        <f>_xlfn.IFNA(VLOOKUP(A123,'Special Cases'!A:E,3,0),F123)</f>
        <v>10</v>
      </c>
      <c r="H123" t="e">
        <f>VLOOKUP(A123,'Worst Case'!A:C,3,0)</f>
        <v>#N/A</v>
      </c>
      <c r="I123" s="14">
        <f t="shared" si="6"/>
        <v>10</v>
      </c>
      <c r="J123" s="14">
        <f t="shared" si="7"/>
        <v>10</v>
      </c>
      <c r="K123" s="14">
        <f t="shared" si="8"/>
        <v>10</v>
      </c>
    </row>
    <row r="124" spans="1:11" x14ac:dyDescent="0.25">
      <c r="A124" t="s">
        <v>156</v>
      </c>
      <c r="B124" t="s">
        <v>157</v>
      </c>
      <c r="C124" t="s">
        <v>701</v>
      </c>
      <c r="D124" t="s">
        <v>916</v>
      </c>
      <c r="E124" s="3">
        <v>6</v>
      </c>
      <c r="F124" s="14" t="str">
        <f t="shared" si="5"/>
        <v>6+</v>
      </c>
      <c r="G124" s="14">
        <f>_xlfn.IFNA(VLOOKUP(A124,'Special Cases'!A:E,3,0),F124)</f>
        <v>6</v>
      </c>
      <c r="H124" t="e">
        <f>VLOOKUP(A124,'Worst Case'!A:C,3,0)</f>
        <v>#N/A</v>
      </c>
      <c r="I124" s="14">
        <f t="shared" si="6"/>
        <v>6</v>
      </c>
      <c r="J124" s="14">
        <f t="shared" si="7"/>
        <v>6</v>
      </c>
      <c r="K124" s="14">
        <f t="shared" si="8"/>
        <v>6</v>
      </c>
    </row>
    <row r="125" spans="1:11" x14ac:dyDescent="0.25">
      <c r="A125" t="s">
        <v>210</v>
      </c>
      <c r="B125" t="s">
        <v>460</v>
      </c>
      <c r="C125" t="s">
        <v>701</v>
      </c>
      <c r="D125" t="s">
        <v>917</v>
      </c>
      <c r="E125" s="3">
        <v>4.4800000000000004</v>
      </c>
      <c r="F125" s="14">
        <f t="shared" si="5"/>
        <v>4</v>
      </c>
      <c r="G125" s="14">
        <f>_xlfn.IFNA(VLOOKUP(A125,'Special Cases'!A:E,3,0),F125)</f>
        <v>4</v>
      </c>
      <c r="H125">
        <f>VLOOKUP(A125,'Worst Case'!A:C,3,0)</f>
        <v>0</v>
      </c>
      <c r="I125" s="14">
        <f t="shared" si="6"/>
        <v>0</v>
      </c>
      <c r="J125" s="14">
        <f t="shared" si="7"/>
        <v>4</v>
      </c>
      <c r="K125" s="14">
        <f t="shared" si="8"/>
        <v>4</v>
      </c>
    </row>
    <row r="126" spans="1:11" x14ac:dyDescent="0.25">
      <c r="A126" t="s">
        <v>371</v>
      </c>
      <c r="B126" t="s">
        <v>502</v>
      </c>
      <c r="C126" t="s">
        <v>701</v>
      </c>
      <c r="D126" t="s">
        <v>918</v>
      </c>
      <c r="E126" s="3">
        <v>4.17</v>
      </c>
      <c r="F126" s="14" t="str">
        <f t="shared" si="5"/>
        <v>4+</v>
      </c>
      <c r="G126" s="14" t="str">
        <f>_xlfn.IFNA(VLOOKUP(A126,'Special Cases'!A:E,3,0),F126)</f>
        <v>4+</v>
      </c>
      <c r="H126">
        <f>VLOOKUP(A126,'Worst Case'!A:C,3,0)</f>
        <v>0</v>
      </c>
      <c r="I126" s="14">
        <f t="shared" si="6"/>
        <v>0</v>
      </c>
      <c r="J126" s="14" t="str">
        <f t="shared" si="7"/>
        <v>4+</v>
      </c>
      <c r="K126" s="14" t="str">
        <f t="shared" si="8"/>
        <v>4+</v>
      </c>
    </row>
    <row r="127" spans="1:11" x14ac:dyDescent="0.25">
      <c r="A127" t="s">
        <v>919</v>
      </c>
      <c r="B127" t="s">
        <v>920</v>
      </c>
      <c r="C127" t="s">
        <v>701</v>
      </c>
      <c r="D127" t="s">
        <v>921</v>
      </c>
      <c r="E127" s="3">
        <v>4.5199999999999996</v>
      </c>
      <c r="F127" s="14">
        <f t="shared" si="5"/>
        <v>4</v>
      </c>
      <c r="G127" s="14">
        <f>_xlfn.IFNA(VLOOKUP(A127,'Special Cases'!A:E,3,0),F127)</f>
        <v>4</v>
      </c>
      <c r="H127" t="e">
        <f>VLOOKUP(A127,'Worst Case'!A:C,3,0)</f>
        <v>#N/A</v>
      </c>
      <c r="I127" s="14">
        <f t="shared" si="6"/>
        <v>4</v>
      </c>
      <c r="J127" s="14">
        <f t="shared" si="7"/>
        <v>4</v>
      </c>
      <c r="K127" s="14">
        <f t="shared" si="8"/>
        <v>4</v>
      </c>
    </row>
    <row r="128" spans="1:11" x14ac:dyDescent="0.25">
      <c r="A128" t="s">
        <v>364</v>
      </c>
      <c r="B128" t="s">
        <v>922</v>
      </c>
      <c r="C128" t="s">
        <v>701</v>
      </c>
      <c r="D128" t="s">
        <v>923</v>
      </c>
      <c r="E128" s="3">
        <v>4.3099999999999996</v>
      </c>
      <c r="F128" s="14" t="str">
        <f t="shared" si="5"/>
        <v>4+</v>
      </c>
      <c r="G128" s="14" t="str">
        <f>_xlfn.IFNA(VLOOKUP(A128,'Special Cases'!A:E,3,0),F128)</f>
        <v>5+</v>
      </c>
      <c r="H128">
        <f>VLOOKUP(A128,'Worst Case'!A:C,3,0)</f>
        <v>0</v>
      </c>
      <c r="I128" s="14">
        <f t="shared" si="6"/>
        <v>0</v>
      </c>
      <c r="J128" s="14" t="str">
        <f t="shared" si="7"/>
        <v>5+</v>
      </c>
      <c r="K128" s="14" t="str">
        <f t="shared" si="8"/>
        <v>5+</v>
      </c>
    </row>
    <row r="129" spans="1:11" x14ac:dyDescent="0.25">
      <c r="A129" t="s">
        <v>421</v>
      </c>
      <c r="B129" t="s">
        <v>572</v>
      </c>
      <c r="C129" t="s">
        <v>701</v>
      </c>
      <c r="D129" t="s">
        <v>924</v>
      </c>
      <c r="E129" s="3">
        <v>4.8899999999999997</v>
      </c>
      <c r="F129" s="14" t="str">
        <f t="shared" si="5"/>
        <v>4-</v>
      </c>
      <c r="G129" s="14" t="str">
        <f>_xlfn.IFNA(VLOOKUP(A129,'Special Cases'!A:E,3,0),F129)</f>
        <v>4-</v>
      </c>
      <c r="H129">
        <f>VLOOKUP(A129,'Worst Case'!A:C,3,0)</f>
        <v>0</v>
      </c>
      <c r="I129" s="14">
        <f t="shared" si="6"/>
        <v>0</v>
      </c>
      <c r="J129" s="14" t="str">
        <f t="shared" si="7"/>
        <v>4-</v>
      </c>
      <c r="K129" s="14" t="str">
        <f t="shared" si="8"/>
        <v>4-</v>
      </c>
    </row>
    <row r="130" spans="1:11" x14ac:dyDescent="0.25">
      <c r="A130" t="s">
        <v>396</v>
      </c>
      <c r="B130" t="s">
        <v>547</v>
      </c>
      <c r="C130" t="s">
        <v>701</v>
      </c>
      <c r="D130" t="s">
        <v>925</v>
      </c>
      <c r="E130" s="3">
        <v>5.67</v>
      </c>
      <c r="F130" s="14" t="str">
        <f t="shared" si="5"/>
        <v>5-</v>
      </c>
      <c r="G130" s="14" t="str">
        <f>_xlfn.IFNA(VLOOKUP(A130,'Special Cases'!A:E,3,0),F130)</f>
        <v>5-</v>
      </c>
      <c r="H130">
        <f>VLOOKUP(A130,'Worst Case'!A:C,3,0)</f>
        <v>-10</v>
      </c>
      <c r="I130" s="14">
        <f t="shared" si="6"/>
        <v>0</v>
      </c>
      <c r="J130" s="14" t="str">
        <f t="shared" si="7"/>
        <v>5-</v>
      </c>
      <c r="K130" s="14" t="str">
        <f t="shared" si="8"/>
        <v>5-</v>
      </c>
    </row>
    <row r="131" spans="1:11" x14ac:dyDescent="0.25">
      <c r="A131" t="s">
        <v>926</v>
      </c>
      <c r="B131" t="s">
        <v>927</v>
      </c>
      <c r="C131" t="s">
        <v>701</v>
      </c>
      <c r="D131" t="s">
        <v>928</v>
      </c>
      <c r="E131" s="3">
        <v>5.43</v>
      </c>
      <c r="F131" s="14">
        <f t="shared" ref="F131:F194" si="9">IF(A131="","",INDEX(L:M,MATCH(E131,L:L,1),2))</f>
        <v>5</v>
      </c>
      <c r="G131" s="14">
        <f>_xlfn.IFNA(VLOOKUP(A131,'Special Cases'!A:E,3,0),F131)</f>
        <v>5</v>
      </c>
      <c r="H131" t="e">
        <f>VLOOKUP(A131,'Worst Case'!A:C,3,0)</f>
        <v>#N/A</v>
      </c>
      <c r="I131" s="14">
        <f t="shared" ref="I131:I194" si="10">_xlfn.IFNA(IF(AND(H131&lt;=-90,H131&gt;-180),8,IF(AND(H131&lt;=-180,H131&gt;-270),9,IF(H131&lt;=-270,10,))),G131)</f>
        <v>5</v>
      </c>
      <c r="J131" s="14">
        <f t="shared" ref="J131:J194" si="11">IF(G131=K131,G131,I131)</f>
        <v>5</v>
      </c>
      <c r="K131" s="14">
        <f t="shared" ref="K131:K194" si="12">IF(I131=0,G131,I131)</f>
        <v>5</v>
      </c>
    </row>
    <row r="132" spans="1:11" x14ac:dyDescent="0.25">
      <c r="A132" t="s">
        <v>341</v>
      </c>
      <c r="B132" t="s">
        <v>437</v>
      </c>
      <c r="C132" t="s">
        <v>701</v>
      </c>
      <c r="D132" t="s">
        <v>929</v>
      </c>
      <c r="E132" s="3">
        <v>4.0999999999999996</v>
      </c>
      <c r="F132" s="14" t="str">
        <f t="shared" si="9"/>
        <v>4+</v>
      </c>
      <c r="G132" s="14" t="str">
        <f>_xlfn.IFNA(VLOOKUP(A132,'Special Cases'!A:E,3,0),F132)</f>
        <v>4+</v>
      </c>
      <c r="H132">
        <f>VLOOKUP(A132,'Worst Case'!A:C,3,0)</f>
        <v>0</v>
      </c>
      <c r="I132" s="14">
        <f t="shared" si="10"/>
        <v>0</v>
      </c>
      <c r="J132" s="14" t="str">
        <f t="shared" si="11"/>
        <v>4+</v>
      </c>
      <c r="K132" s="14" t="str">
        <f t="shared" si="12"/>
        <v>4+</v>
      </c>
    </row>
    <row r="133" spans="1:11" x14ac:dyDescent="0.25">
      <c r="A133" t="s">
        <v>930</v>
      </c>
      <c r="B133" t="s">
        <v>931</v>
      </c>
      <c r="C133" t="s">
        <v>701</v>
      </c>
      <c r="D133" t="s">
        <v>932</v>
      </c>
      <c r="E133" s="3">
        <v>4.24</v>
      </c>
      <c r="F133" s="14" t="str">
        <f t="shared" si="9"/>
        <v>4+</v>
      </c>
      <c r="G133" s="14" t="str">
        <f>_xlfn.IFNA(VLOOKUP(A133,'Special Cases'!A:E,3,0),F133)</f>
        <v>4+</v>
      </c>
      <c r="H133" t="e">
        <f>VLOOKUP(A133,'Worst Case'!A:C,3,0)</f>
        <v>#N/A</v>
      </c>
      <c r="I133" s="14" t="str">
        <f t="shared" si="10"/>
        <v>4+</v>
      </c>
      <c r="J133" s="14" t="str">
        <f t="shared" si="11"/>
        <v>4+</v>
      </c>
      <c r="K133" s="14" t="str">
        <f t="shared" si="12"/>
        <v>4+</v>
      </c>
    </row>
    <row r="134" spans="1:11" x14ac:dyDescent="0.25">
      <c r="A134" t="s">
        <v>48</v>
      </c>
      <c r="B134" t="s">
        <v>513</v>
      </c>
      <c r="C134" t="s">
        <v>701</v>
      </c>
      <c r="D134" t="s">
        <v>933</v>
      </c>
      <c r="E134" s="3">
        <v>4.25</v>
      </c>
      <c r="F134" s="14" t="str">
        <f t="shared" si="9"/>
        <v>4+</v>
      </c>
      <c r="G134" s="14" t="str">
        <f>_xlfn.IFNA(VLOOKUP(A134,'Special Cases'!A:E,3,0),F134)</f>
        <v>4+</v>
      </c>
      <c r="H134">
        <f>VLOOKUP(A134,'Worst Case'!A:C,3,0)</f>
        <v>0</v>
      </c>
      <c r="I134" s="14">
        <f t="shared" si="10"/>
        <v>0</v>
      </c>
      <c r="J134" s="14" t="str">
        <f t="shared" si="11"/>
        <v>4+</v>
      </c>
      <c r="K134" s="14" t="str">
        <f t="shared" si="12"/>
        <v>4+</v>
      </c>
    </row>
    <row r="135" spans="1:11" x14ac:dyDescent="0.25">
      <c r="A135" t="s">
        <v>344</v>
      </c>
      <c r="B135" t="s">
        <v>934</v>
      </c>
      <c r="C135" t="s">
        <v>701</v>
      </c>
      <c r="D135" t="s">
        <v>935</v>
      </c>
      <c r="E135" s="3">
        <v>4.75</v>
      </c>
      <c r="F135" s="14" t="str">
        <f t="shared" si="9"/>
        <v>4-</v>
      </c>
      <c r="G135" s="14" t="str">
        <f>_xlfn.IFNA(VLOOKUP(A135,'Special Cases'!A:E,3,0),F135)</f>
        <v>4-</v>
      </c>
      <c r="H135">
        <f>VLOOKUP(A135,'Worst Case'!A:C,3,0)</f>
        <v>0</v>
      </c>
      <c r="I135" s="14">
        <f t="shared" si="10"/>
        <v>0</v>
      </c>
      <c r="J135" s="14" t="str">
        <f t="shared" si="11"/>
        <v>4-</v>
      </c>
      <c r="K135" s="14" t="str">
        <f t="shared" si="12"/>
        <v>4-</v>
      </c>
    </row>
    <row r="136" spans="1:11" x14ac:dyDescent="0.25">
      <c r="A136" t="s">
        <v>936</v>
      </c>
      <c r="B136" t="s">
        <v>937</v>
      </c>
      <c r="C136" t="s">
        <v>701</v>
      </c>
      <c r="D136" t="s">
        <v>938</v>
      </c>
      <c r="E136" s="3">
        <v>4.47</v>
      </c>
      <c r="F136" s="14">
        <f t="shared" si="9"/>
        <v>4</v>
      </c>
      <c r="G136" s="14">
        <f>_xlfn.IFNA(VLOOKUP(A136,'Special Cases'!A:E,3,0),F136)</f>
        <v>4</v>
      </c>
      <c r="H136" t="e">
        <f>VLOOKUP(A136,'Worst Case'!A:C,3,0)</f>
        <v>#N/A</v>
      </c>
      <c r="I136" s="14">
        <f t="shared" si="10"/>
        <v>4</v>
      </c>
      <c r="J136" s="14">
        <f t="shared" si="11"/>
        <v>4</v>
      </c>
      <c r="K136" s="14">
        <f t="shared" si="12"/>
        <v>4</v>
      </c>
    </row>
    <row r="137" spans="1:11" x14ac:dyDescent="0.25">
      <c r="A137" t="s">
        <v>353</v>
      </c>
      <c r="B137" t="s">
        <v>939</v>
      </c>
      <c r="C137" t="s">
        <v>701</v>
      </c>
      <c r="D137" t="s">
        <v>940</v>
      </c>
      <c r="E137" s="3">
        <v>4.53</v>
      </c>
      <c r="F137" s="14">
        <f t="shared" si="9"/>
        <v>4</v>
      </c>
      <c r="G137" s="14">
        <f>_xlfn.IFNA(VLOOKUP(A137,'Special Cases'!A:E,3,0),F137)</f>
        <v>4</v>
      </c>
      <c r="H137">
        <f>VLOOKUP(A137,'Worst Case'!A:C,3,0)</f>
        <v>0</v>
      </c>
      <c r="I137" s="14">
        <f t="shared" si="10"/>
        <v>0</v>
      </c>
      <c r="J137" s="14">
        <f t="shared" si="11"/>
        <v>4</v>
      </c>
      <c r="K137" s="14">
        <f t="shared" si="12"/>
        <v>4</v>
      </c>
    </row>
    <row r="138" spans="1:11" x14ac:dyDescent="0.25">
      <c r="A138" t="s">
        <v>188</v>
      </c>
      <c r="B138" t="s">
        <v>941</v>
      </c>
      <c r="C138" t="s">
        <v>701</v>
      </c>
      <c r="D138" t="s">
        <v>710</v>
      </c>
      <c r="E138" s="3">
        <v>10</v>
      </c>
      <c r="F138" s="14">
        <f t="shared" si="9"/>
        <v>10</v>
      </c>
      <c r="G138" s="14">
        <f>_xlfn.IFNA(VLOOKUP(A138,'Special Cases'!A:E,3,0),F138)</f>
        <v>10</v>
      </c>
      <c r="H138" t="e">
        <f>VLOOKUP(A138,'Worst Case'!A:C,3,0)</f>
        <v>#N/A</v>
      </c>
      <c r="I138" s="14">
        <f t="shared" si="10"/>
        <v>10</v>
      </c>
      <c r="J138" s="14">
        <f t="shared" si="11"/>
        <v>10</v>
      </c>
      <c r="K138" s="14">
        <f t="shared" si="12"/>
        <v>10</v>
      </c>
    </row>
    <row r="139" spans="1:11" x14ac:dyDescent="0.25">
      <c r="A139" t="s">
        <v>374</v>
      </c>
      <c r="B139" t="s">
        <v>508</v>
      </c>
      <c r="C139" t="s">
        <v>701</v>
      </c>
      <c r="D139" t="s">
        <v>942</v>
      </c>
      <c r="E139" s="3">
        <v>4.74</v>
      </c>
      <c r="F139" s="14" t="str">
        <f t="shared" si="9"/>
        <v>4-</v>
      </c>
      <c r="G139" s="14" t="str">
        <f>_xlfn.IFNA(VLOOKUP(A139,'Special Cases'!A:E,3,0),F139)</f>
        <v>6+</v>
      </c>
      <c r="H139">
        <f>VLOOKUP(A139,'Worst Case'!A:C,3,0)</f>
        <v>0</v>
      </c>
      <c r="I139" s="14">
        <f t="shared" si="10"/>
        <v>0</v>
      </c>
      <c r="J139" s="14" t="str">
        <f t="shared" si="11"/>
        <v>6+</v>
      </c>
      <c r="K139" s="14" t="str">
        <f t="shared" si="12"/>
        <v>6+</v>
      </c>
    </row>
    <row r="140" spans="1:11" x14ac:dyDescent="0.25">
      <c r="A140" t="s">
        <v>290</v>
      </c>
      <c r="B140" t="s">
        <v>943</v>
      </c>
      <c r="C140" t="s">
        <v>701</v>
      </c>
      <c r="D140" t="s">
        <v>944</v>
      </c>
      <c r="E140" s="3">
        <v>4.74</v>
      </c>
      <c r="F140" s="14" t="str">
        <f t="shared" si="9"/>
        <v>4-</v>
      </c>
      <c r="G140" s="14" t="str">
        <f>_xlfn.IFNA(VLOOKUP(A140,'Special Cases'!A:E,3,0),F140)</f>
        <v>4-</v>
      </c>
      <c r="H140" t="e">
        <f>VLOOKUP(A140,'Worst Case'!A:C,3,0)</f>
        <v>#N/A</v>
      </c>
      <c r="I140" s="14" t="str">
        <f t="shared" si="10"/>
        <v>4-</v>
      </c>
      <c r="J140" s="14" t="str">
        <f t="shared" si="11"/>
        <v>4-</v>
      </c>
      <c r="K140" s="14" t="str">
        <f t="shared" si="12"/>
        <v>4-</v>
      </c>
    </row>
    <row r="141" spans="1:11" x14ac:dyDescent="0.25">
      <c r="A141" t="s">
        <v>50</v>
      </c>
      <c r="B141" t="s">
        <v>108</v>
      </c>
      <c r="C141" t="s">
        <v>701</v>
      </c>
      <c r="D141" t="s">
        <v>945</v>
      </c>
      <c r="E141" s="3">
        <v>4.03</v>
      </c>
      <c r="F141" s="14" t="str">
        <f t="shared" si="9"/>
        <v>4+</v>
      </c>
      <c r="G141" s="14" t="str">
        <f>_xlfn.IFNA(VLOOKUP(A141,'Special Cases'!A:E,3,0),F141)</f>
        <v>4+</v>
      </c>
      <c r="H141">
        <f>VLOOKUP(A141,'Worst Case'!A:C,3,0)</f>
        <v>0</v>
      </c>
      <c r="I141" s="14">
        <f t="shared" si="10"/>
        <v>0</v>
      </c>
      <c r="J141" s="14" t="str">
        <f t="shared" si="11"/>
        <v>4+</v>
      </c>
      <c r="K141" s="14" t="str">
        <f t="shared" si="12"/>
        <v>4+</v>
      </c>
    </row>
    <row r="142" spans="1:11" x14ac:dyDescent="0.25">
      <c r="A142" t="s">
        <v>228</v>
      </c>
      <c r="B142" t="s">
        <v>946</v>
      </c>
      <c r="C142" t="s">
        <v>701</v>
      </c>
      <c r="D142" t="s">
        <v>748</v>
      </c>
      <c r="E142" s="3">
        <v>10</v>
      </c>
      <c r="F142" s="14">
        <f t="shared" si="9"/>
        <v>10</v>
      </c>
      <c r="G142" s="14">
        <f>_xlfn.IFNA(VLOOKUP(A142,'Special Cases'!A:E,3,0),F142)</f>
        <v>10</v>
      </c>
      <c r="H142" t="e">
        <f>VLOOKUP(A142,'Worst Case'!A:C,3,0)</f>
        <v>#N/A</v>
      </c>
      <c r="I142" s="14">
        <f t="shared" si="10"/>
        <v>10</v>
      </c>
      <c r="J142" s="14">
        <f t="shared" si="11"/>
        <v>10</v>
      </c>
      <c r="K142" s="14">
        <f t="shared" si="12"/>
        <v>10</v>
      </c>
    </row>
    <row r="143" spans="1:11" x14ac:dyDescent="0.25">
      <c r="A143" t="s">
        <v>340</v>
      </c>
      <c r="B143" t="s">
        <v>436</v>
      </c>
      <c r="C143" t="s">
        <v>701</v>
      </c>
      <c r="D143" t="s">
        <v>947</v>
      </c>
      <c r="E143" s="3">
        <v>5</v>
      </c>
      <c r="F143" s="14" t="str">
        <f t="shared" si="9"/>
        <v>5+</v>
      </c>
      <c r="G143" s="14" t="str">
        <f>_xlfn.IFNA(VLOOKUP(A143,'Special Cases'!A:E,3,0),F143)</f>
        <v>5+</v>
      </c>
      <c r="H143">
        <f>VLOOKUP(A143,'Worst Case'!A:C,3,0)</f>
        <v>-70</v>
      </c>
      <c r="I143" s="14">
        <f t="shared" si="10"/>
        <v>0</v>
      </c>
      <c r="J143" s="14" t="str">
        <f t="shared" si="11"/>
        <v>5+</v>
      </c>
      <c r="K143" s="14" t="str">
        <f t="shared" si="12"/>
        <v>5+</v>
      </c>
    </row>
    <row r="144" spans="1:11" x14ac:dyDescent="0.25">
      <c r="A144" t="s">
        <v>948</v>
      </c>
      <c r="B144" t="s">
        <v>949</v>
      </c>
      <c r="C144" t="s">
        <v>701</v>
      </c>
      <c r="D144" t="s">
        <v>950</v>
      </c>
      <c r="E144" s="3">
        <v>3.98</v>
      </c>
      <c r="F144" s="14" t="str">
        <f t="shared" si="9"/>
        <v>3-</v>
      </c>
      <c r="G144" s="14" t="str">
        <f>_xlfn.IFNA(VLOOKUP(A144,'Special Cases'!A:E,3,0),F144)</f>
        <v>3-</v>
      </c>
      <c r="H144" t="e">
        <f>VLOOKUP(A144,'Worst Case'!A:C,3,0)</f>
        <v>#N/A</v>
      </c>
      <c r="I144" s="14" t="str">
        <f t="shared" si="10"/>
        <v>3-</v>
      </c>
      <c r="J144" s="14" t="str">
        <f t="shared" si="11"/>
        <v>3-</v>
      </c>
      <c r="K144" s="14" t="str">
        <f t="shared" si="12"/>
        <v>3-</v>
      </c>
    </row>
    <row r="145" spans="1:11" x14ac:dyDescent="0.25">
      <c r="A145" t="s">
        <v>414</v>
      </c>
      <c r="B145" t="s">
        <v>563</v>
      </c>
      <c r="C145" t="s">
        <v>701</v>
      </c>
      <c r="D145" t="s">
        <v>951</v>
      </c>
      <c r="E145" s="3">
        <v>4.5999999999999996</v>
      </c>
      <c r="F145" s="14">
        <f t="shared" si="9"/>
        <v>4</v>
      </c>
      <c r="G145" s="14">
        <f>_xlfn.IFNA(VLOOKUP(A145,'Special Cases'!A:E,3,0),F145)</f>
        <v>4</v>
      </c>
      <c r="H145">
        <f>VLOOKUP(A145,'Worst Case'!A:C,3,0)</f>
        <v>-92</v>
      </c>
      <c r="I145" s="14">
        <f t="shared" si="10"/>
        <v>8</v>
      </c>
      <c r="J145" s="14">
        <f t="shared" si="11"/>
        <v>8</v>
      </c>
      <c r="K145" s="14">
        <f t="shared" si="12"/>
        <v>8</v>
      </c>
    </row>
    <row r="146" spans="1:11" x14ac:dyDescent="0.25">
      <c r="A146" t="s">
        <v>366</v>
      </c>
      <c r="B146" t="s">
        <v>492</v>
      </c>
      <c r="C146" t="s">
        <v>701</v>
      </c>
      <c r="D146" t="s">
        <v>952</v>
      </c>
      <c r="E146" s="3">
        <v>4.62</v>
      </c>
      <c r="F146" s="14">
        <f t="shared" si="9"/>
        <v>4</v>
      </c>
      <c r="G146" s="14">
        <f>_xlfn.IFNA(VLOOKUP(A146,'Special Cases'!A:E,3,0),F146)</f>
        <v>4</v>
      </c>
      <c r="H146">
        <f>VLOOKUP(A146,'Worst Case'!A:C,3,0)</f>
        <v>0</v>
      </c>
      <c r="I146" s="14">
        <f t="shared" si="10"/>
        <v>0</v>
      </c>
      <c r="J146" s="14">
        <f t="shared" si="11"/>
        <v>4</v>
      </c>
      <c r="K146" s="14">
        <f t="shared" si="12"/>
        <v>4</v>
      </c>
    </row>
    <row r="147" spans="1:11" x14ac:dyDescent="0.25">
      <c r="A147" t="s">
        <v>953</v>
      </c>
      <c r="B147" t="s">
        <v>954</v>
      </c>
      <c r="C147" t="s">
        <v>701</v>
      </c>
      <c r="F147" s="14" t="e">
        <f t="shared" si="9"/>
        <v>#N/A</v>
      </c>
      <c r="G147" s="14" t="e">
        <f>_xlfn.IFNA(VLOOKUP(A147,'Special Cases'!A:E,3,0),F147)</f>
        <v>#N/A</v>
      </c>
      <c r="H147" t="e">
        <f>VLOOKUP(A147,'Worst Case'!A:C,3,0)</f>
        <v>#N/A</v>
      </c>
      <c r="I147" s="14" t="e">
        <f t="shared" si="10"/>
        <v>#N/A</v>
      </c>
      <c r="J147" s="14" t="e">
        <f t="shared" si="11"/>
        <v>#N/A</v>
      </c>
      <c r="K147" s="14" t="e">
        <f t="shared" si="12"/>
        <v>#N/A</v>
      </c>
    </row>
    <row r="148" spans="1:11" x14ac:dyDescent="0.25">
      <c r="A148" t="s">
        <v>362</v>
      </c>
      <c r="B148" t="s">
        <v>485</v>
      </c>
      <c r="C148" t="s">
        <v>701</v>
      </c>
      <c r="D148" t="s">
        <v>955</v>
      </c>
      <c r="E148" s="3">
        <v>4.67</v>
      </c>
      <c r="F148" s="14" t="str">
        <f t="shared" si="9"/>
        <v>4-</v>
      </c>
      <c r="G148" s="14" t="str">
        <f>_xlfn.IFNA(VLOOKUP(A148,'Special Cases'!A:E,3,0),F148)</f>
        <v>5-</v>
      </c>
      <c r="H148">
        <f>VLOOKUP(A148,'Worst Case'!A:C,3,0)</f>
        <v>0</v>
      </c>
      <c r="I148" s="14">
        <f t="shared" si="10"/>
        <v>0</v>
      </c>
      <c r="J148" s="14" t="str">
        <f t="shared" si="11"/>
        <v>5-</v>
      </c>
      <c r="K148" s="14" t="str">
        <f t="shared" si="12"/>
        <v>5-</v>
      </c>
    </row>
    <row r="149" spans="1:11" x14ac:dyDescent="0.25">
      <c r="A149" t="s">
        <v>346</v>
      </c>
      <c r="B149" t="s">
        <v>453</v>
      </c>
      <c r="C149" t="s">
        <v>701</v>
      </c>
      <c r="D149" t="s">
        <v>956</v>
      </c>
      <c r="E149" s="3">
        <v>4.91</v>
      </c>
      <c r="F149" s="14" t="str">
        <f t="shared" si="9"/>
        <v>4-</v>
      </c>
      <c r="G149" s="14" t="str">
        <f>_xlfn.IFNA(VLOOKUP(A149,'Special Cases'!A:E,3,0),F149)</f>
        <v>4-</v>
      </c>
      <c r="H149">
        <f>VLOOKUP(A149,'Worst Case'!A:C,3,0)</f>
        <v>0</v>
      </c>
      <c r="I149" s="14">
        <f t="shared" si="10"/>
        <v>0</v>
      </c>
      <c r="J149" s="14" t="str">
        <f t="shared" si="11"/>
        <v>4-</v>
      </c>
      <c r="K149" s="14" t="str">
        <f t="shared" si="12"/>
        <v>4-</v>
      </c>
    </row>
    <row r="150" spans="1:11" x14ac:dyDescent="0.25">
      <c r="A150" t="s">
        <v>957</v>
      </c>
      <c r="B150" t="s">
        <v>958</v>
      </c>
      <c r="C150" t="s">
        <v>701</v>
      </c>
      <c r="D150" t="s">
        <v>959</v>
      </c>
      <c r="E150" s="3">
        <v>6.56</v>
      </c>
      <c r="F150" s="14">
        <f t="shared" si="9"/>
        <v>6</v>
      </c>
      <c r="G150" s="14">
        <f>_xlfn.IFNA(VLOOKUP(A150,'Special Cases'!A:E,3,0),F150)</f>
        <v>6</v>
      </c>
      <c r="H150" t="e">
        <f>VLOOKUP(A150,'Worst Case'!A:C,3,0)</f>
        <v>#N/A</v>
      </c>
      <c r="I150" s="14">
        <f t="shared" si="10"/>
        <v>6</v>
      </c>
      <c r="J150" s="14">
        <f t="shared" si="11"/>
        <v>6</v>
      </c>
      <c r="K150" s="14">
        <f t="shared" si="12"/>
        <v>6</v>
      </c>
    </row>
    <row r="151" spans="1:11" x14ac:dyDescent="0.25">
      <c r="A151" t="s">
        <v>254</v>
      </c>
      <c r="B151" t="s">
        <v>960</v>
      </c>
      <c r="C151" t="s">
        <v>701</v>
      </c>
      <c r="D151" t="s">
        <v>961</v>
      </c>
      <c r="E151" s="3">
        <v>4.51</v>
      </c>
      <c r="F151" s="14">
        <f t="shared" si="9"/>
        <v>4</v>
      </c>
      <c r="G151" s="14">
        <f>_xlfn.IFNA(VLOOKUP(A151,'Special Cases'!A:E,3,0),F151)</f>
        <v>4</v>
      </c>
      <c r="H151">
        <f>VLOOKUP(A151,'Worst Case'!A:C,3,0)</f>
        <v>0</v>
      </c>
      <c r="I151" s="14">
        <f t="shared" si="10"/>
        <v>0</v>
      </c>
      <c r="J151" s="14">
        <f t="shared" si="11"/>
        <v>4</v>
      </c>
      <c r="K151" s="14">
        <f t="shared" si="12"/>
        <v>4</v>
      </c>
    </row>
    <row r="152" spans="1:11" x14ac:dyDescent="0.25">
      <c r="A152" t="s">
        <v>206</v>
      </c>
      <c r="B152" t="s">
        <v>962</v>
      </c>
      <c r="C152" t="s">
        <v>701</v>
      </c>
      <c r="D152" t="s">
        <v>830</v>
      </c>
      <c r="E152" s="3">
        <v>9</v>
      </c>
      <c r="F152" s="14">
        <f t="shared" si="9"/>
        <v>9</v>
      </c>
      <c r="G152" s="14">
        <f>_xlfn.IFNA(VLOOKUP(A152,'Special Cases'!A:E,3,0),F152)</f>
        <v>9</v>
      </c>
      <c r="H152" t="e">
        <f>VLOOKUP(A152,'Worst Case'!A:C,3,0)</f>
        <v>#N/A</v>
      </c>
      <c r="I152" s="14">
        <f t="shared" si="10"/>
        <v>9</v>
      </c>
      <c r="J152" s="14">
        <f t="shared" si="11"/>
        <v>9</v>
      </c>
      <c r="K152" s="14">
        <f t="shared" si="12"/>
        <v>9</v>
      </c>
    </row>
    <row r="153" spans="1:11" x14ac:dyDescent="0.25">
      <c r="A153" t="s">
        <v>279</v>
      </c>
      <c r="B153" t="s">
        <v>963</v>
      </c>
      <c r="C153" t="s">
        <v>701</v>
      </c>
      <c r="D153" t="s">
        <v>964</v>
      </c>
      <c r="E153" s="3">
        <v>4.37</v>
      </c>
      <c r="F153" s="14">
        <f t="shared" si="9"/>
        <v>4</v>
      </c>
      <c r="G153" s="14">
        <f>_xlfn.IFNA(VLOOKUP(A153,'Special Cases'!A:E,3,0),F153)</f>
        <v>4</v>
      </c>
      <c r="H153" t="e">
        <f>VLOOKUP(A153,'Worst Case'!A:C,3,0)</f>
        <v>#N/A</v>
      </c>
      <c r="I153" s="14">
        <f t="shared" si="10"/>
        <v>4</v>
      </c>
      <c r="J153" s="14">
        <f t="shared" si="11"/>
        <v>4</v>
      </c>
      <c r="K153" s="14">
        <f t="shared" si="12"/>
        <v>4</v>
      </c>
    </row>
    <row r="154" spans="1:11" x14ac:dyDescent="0.25">
      <c r="A154" t="s">
        <v>212</v>
      </c>
      <c r="B154" t="s">
        <v>965</v>
      </c>
      <c r="C154" t="s">
        <v>701</v>
      </c>
      <c r="D154" t="s">
        <v>966</v>
      </c>
      <c r="E154" s="3">
        <v>6.98</v>
      </c>
      <c r="F154" s="14" t="str">
        <f t="shared" si="9"/>
        <v>6-</v>
      </c>
      <c r="G154" s="14" t="str">
        <f>_xlfn.IFNA(VLOOKUP(A154,'Special Cases'!A:E,3,0),F154)</f>
        <v>6-</v>
      </c>
      <c r="H154" t="e">
        <f>VLOOKUP(A154,'Worst Case'!A:C,3,0)</f>
        <v>#N/A</v>
      </c>
      <c r="I154" s="14" t="str">
        <f t="shared" si="10"/>
        <v>6-</v>
      </c>
      <c r="J154" s="14" t="str">
        <f t="shared" si="11"/>
        <v>6-</v>
      </c>
      <c r="K154" s="14" t="str">
        <f t="shared" si="12"/>
        <v>6-</v>
      </c>
    </row>
    <row r="155" spans="1:11" x14ac:dyDescent="0.25">
      <c r="A155" t="s">
        <v>286</v>
      </c>
      <c r="B155" t="s">
        <v>967</v>
      </c>
      <c r="C155" t="s">
        <v>701</v>
      </c>
      <c r="D155" t="s">
        <v>968</v>
      </c>
      <c r="E155" s="3">
        <v>4.47</v>
      </c>
      <c r="F155" s="14">
        <f t="shared" si="9"/>
        <v>4</v>
      </c>
      <c r="G155" s="14">
        <f>_xlfn.IFNA(VLOOKUP(A155,'Special Cases'!A:E,3,0),F155)</f>
        <v>4</v>
      </c>
      <c r="H155">
        <f>VLOOKUP(A155,'Worst Case'!A:C,3,0)</f>
        <v>-15</v>
      </c>
      <c r="I155" s="14">
        <f t="shared" si="10"/>
        <v>0</v>
      </c>
      <c r="J155" s="14">
        <f t="shared" si="11"/>
        <v>4</v>
      </c>
      <c r="K155" s="14">
        <f t="shared" si="12"/>
        <v>4</v>
      </c>
    </row>
    <row r="156" spans="1:11" x14ac:dyDescent="0.25">
      <c r="A156" t="s">
        <v>205</v>
      </c>
      <c r="B156" t="s">
        <v>969</v>
      </c>
      <c r="C156" t="s">
        <v>701</v>
      </c>
      <c r="D156" t="s">
        <v>897</v>
      </c>
      <c r="E156" s="3">
        <v>10</v>
      </c>
      <c r="F156" s="14">
        <f t="shared" si="9"/>
        <v>10</v>
      </c>
      <c r="G156" s="14">
        <f>_xlfn.IFNA(VLOOKUP(A156,'Special Cases'!A:E,3,0),F156)</f>
        <v>10</v>
      </c>
      <c r="H156" t="e">
        <f>VLOOKUP(A156,'Worst Case'!A:C,3,0)</f>
        <v>#N/A</v>
      </c>
      <c r="I156" s="14">
        <f t="shared" si="10"/>
        <v>10</v>
      </c>
      <c r="J156" s="14">
        <f t="shared" si="11"/>
        <v>10</v>
      </c>
      <c r="K156" s="14">
        <f t="shared" si="12"/>
        <v>10</v>
      </c>
    </row>
    <row r="157" spans="1:11" x14ac:dyDescent="0.25">
      <c r="A157" t="s">
        <v>970</v>
      </c>
      <c r="B157" t="s">
        <v>971</v>
      </c>
      <c r="C157" t="s">
        <v>701</v>
      </c>
      <c r="D157" t="s">
        <v>972</v>
      </c>
      <c r="E157" s="3">
        <v>4.88</v>
      </c>
      <c r="F157" s="14" t="str">
        <f t="shared" si="9"/>
        <v>4-</v>
      </c>
      <c r="G157" s="14" t="str">
        <f>_xlfn.IFNA(VLOOKUP(A157,'Special Cases'!A:E,3,0),F157)</f>
        <v>4-</v>
      </c>
      <c r="H157" t="e">
        <f>VLOOKUP(A157,'Worst Case'!A:C,3,0)</f>
        <v>#N/A</v>
      </c>
      <c r="I157" s="14" t="str">
        <f t="shared" si="10"/>
        <v>4-</v>
      </c>
      <c r="J157" s="14" t="str">
        <f t="shared" si="11"/>
        <v>4-</v>
      </c>
      <c r="K157" s="14" t="str">
        <f t="shared" si="12"/>
        <v>4-</v>
      </c>
    </row>
    <row r="158" spans="1:11" x14ac:dyDescent="0.25">
      <c r="A158" t="s">
        <v>32</v>
      </c>
      <c r="B158" t="s">
        <v>973</v>
      </c>
      <c r="C158" t="s">
        <v>701</v>
      </c>
      <c r="D158" t="s">
        <v>830</v>
      </c>
      <c r="E158" s="3">
        <v>6</v>
      </c>
      <c r="F158" s="14" t="str">
        <f t="shared" si="9"/>
        <v>6+</v>
      </c>
      <c r="G158" s="14" t="str">
        <f>_xlfn.IFNA(VLOOKUP(A158,'Special Cases'!A:E,3,0),F158)</f>
        <v>6+</v>
      </c>
      <c r="H158" t="e">
        <f>VLOOKUP(A158,'Worst Case'!A:C,3,0)</f>
        <v>#N/A</v>
      </c>
      <c r="I158" s="14" t="str">
        <f t="shared" si="10"/>
        <v>6+</v>
      </c>
      <c r="J158" s="14" t="str">
        <f t="shared" si="11"/>
        <v>6+</v>
      </c>
      <c r="K158" s="14" t="str">
        <f t="shared" si="12"/>
        <v>6+</v>
      </c>
    </row>
    <row r="159" spans="1:11" x14ac:dyDescent="0.25">
      <c r="A159" t="s">
        <v>257</v>
      </c>
      <c r="B159" t="s">
        <v>974</v>
      </c>
      <c r="C159" t="s">
        <v>701</v>
      </c>
      <c r="D159" t="s">
        <v>835</v>
      </c>
      <c r="E159" s="3">
        <v>10</v>
      </c>
      <c r="F159" s="14">
        <f t="shared" si="9"/>
        <v>10</v>
      </c>
      <c r="G159" s="14">
        <f>_xlfn.IFNA(VLOOKUP(A159,'Special Cases'!A:E,3,0),F159)</f>
        <v>10</v>
      </c>
      <c r="H159" t="e">
        <f>VLOOKUP(A159,'Worst Case'!A:C,3,0)</f>
        <v>#N/A</v>
      </c>
      <c r="I159" s="14">
        <f t="shared" si="10"/>
        <v>10</v>
      </c>
      <c r="J159" s="14">
        <f t="shared" si="11"/>
        <v>10</v>
      </c>
      <c r="K159" s="14">
        <f t="shared" si="12"/>
        <v>10</v>
      </c>
    </row>
    <row r="160" spans="1:11" x14ac:dyDescent="0.25">
      <c r="A160" t="s">
        <v>260</v>
      </c>
      <c r="B160" t="s">
        <v>975</v>
      </c>
      <c r="C160" t="s">
        <v>701</v>
      </c>
      <c r="D160" t="s">
        <v>976</v>
      </c>
      <c r="E160" s="3">
        <v>6.51</v>
      </c>
      <c r="F160" s="14">
        <f t="shared" si="9"/>
        <v>6</v>
      </c>
      <c r="G160" s="14">
        <f>_xlfn.IFNA(VLOOKUP(A160,'Special Cases'!A:E,3,0),F160)</f>
        <v>6</v>
      </c>
      <c r="H160" t="e">
        <f>VLOOKUP(A160,'Worst Case'!A:C,3,0)</f>
        <v>#N/A</v>
      </c>
      <c r="I160" s="14">
        <f t="shared" si="10"/>
        <v>6</v>
      </c>
      <c r="J160" s="14">
        <f t="shared" si="11"/>
        <v>6</v>
      </c>
      <c r="K160" s="14">
        <f t="shared" si="12"/>
        <v>6</v>
      </c>
    </row>
    <row r="161" spans="1:11" x14ac:dyDescent="0.25">
      <c r="A161" t="s">
        <v>977</v>
      </c>
      <c r="B161" t="s">
        <v>978</v>
      </c>
      <c r="C161" t="s">
        <v>701</v>
      </c>
      <c r="D161" t="s">
        <v>979</v>
      </c>
      <c r="E161" s="3">
        <v>4.63</v>
      </c>
      <c r="F161" s="14">
        <f t="shared" si="9"/>
        <v>4</v>
      </c>
      <c r="G161" s="14">
        <f>_xlfn.IFNA(VLOOKUP(A161,'Special Cases'!A:E,3,0),F161)</f>
        <v>4</v>
      </c>
      <c r="H161" t="e">
        <f>VLOOKUP(A161,'Worst Case'!A:C,3,0)</f>
        <v>#N/A</v>
      </c>
      <c r="I161" s="14">
        <f t="shared" si="10"/>
        <v>4</v>
      </c>
      <c r="J161" s="14">
        <f t="shared" si="11"/>
        <v>4</v>
      </c>
      <c r="K161" s="14">
        <f t="shared" si="12"/>
        <v>4</v>
      </c>
    </row>
    <row r="162" spans="1:11" x14ac:dyDescent="0.25">
      <c r="A162" t="s">
        <v>980</v>
      </c>
      <c r="B162" t="s">
        <v>981</v>
      </c>
      <c r="C162" t="s">
        <v>701</v>
      </c>
      <c r="D162" t="s">
        <v>982</v>
      </c>
      <c r="E162" s="3">
        <v>3.95</v>
      </c>
      <c r="F162" s="14" t="str">
        <f t="shared" si="9"/>
        <v>3-</v>
      </c>
      <c r="G162" s="14" t="str">
        <f>_xlfn.IFNA(VLOOKUP(A162,'Special Cases'!A:E,3,0),F162)</f>
        <v>3-</v>
      </c>
      <c r="H162" t="e">
        <f>VLOOKUP(A162,'Worst Case'!A:C,3,0)</f>
        <v>#N/A</v>
      </c>
      <c r="I162" s="14" t="str">
        <f t="shared" si="10"/>
        <v>3-</v>
      </c>
      <c r="J162" s="14" t="str">
        <f t="shared" si="11"/>
        <v>3-</v>
      </c>
      <c r="K162" s="14" t="str">
        <f t="shared" si="12"/>
        <v>3-</v>
      </c>
    </row>
    <row r="163" spans="1:11" x14ac:dyDescent="0.25">
      <c r="A163" t="s">
        <v>983</v>
      </c>
      <c r="B163" t="s">
        <v>984</v>
      </c>
      <c r="C163" t="s">
        <v>701</v>
      </c>
      <c r="D163" t="s">
        <v>748</v>
      </c>
      <c r="E163" s="3">
        <v>10</v>
      </c>
      <c r="F163" s="14">
        <f t="shared" si="9"/>
        <v>10</v>
      </c>
      <c r="G163" s="14">
        <f>_xlfn.IFNA(VLOOKUP(A163,'Special Cases'!A:E,3,0),F163)</f>
        <v>10</v>
      </c>
      <c r="H163" t="e">
        <f>VLOOKUP(A163,'Worst Case'!A:C,3,0)</f>
        <v>#N/A</v>
      </c>
      <c r="I163" s="14">
        <f t="shared" si="10"/>
        <v>10</v>
      </c>
      <c r="J163" s="14">
        <f t="shared" si="11"/>
        <v>10</v>
      </c>
      <c r="K163" s="14">
        <f t="shared" si="12"/>
        <v>10</v>
      </c>
    </row>
    <row r="164" spans="1:11" x14ac:dyDescent="0.25">
      <c r="A164" t="s">
        <v>342</v>
      </c>
      <c r="B164" t="s">
        <v>443</v>
      </c>
      <c r="C164" t="s">
        <v>701</v>
      </c>
      <c r="D164" t="s">
        <v>985</v>
      </c>
      <c r="E164" s="3">
        <v>3.52</v>
      </c>
      <c r="F164" s="14">
        <f t="shared" si="9"/>
        <v>3</v>
      </c>
      <c r="G164" s="14">
        <f>_xlfn.IFNA(VLOOKUP(A164,'Special Cases'!A:E,3,0),F164)</f>
        <v>3</v>
      </c>
      <c r="H164">
        <f>VLOOKUP(A164,'Worst Case'!A:C,3,0)</f>
        <v>0</v>
      </c>
      <c r="I164" s="14">
        <f t="shared" si="10"/>
        <v>0</v>
      </c>
      <c r="J164" s="14">
        <f t="shared" si="11"/>
        <v>3</v>
      </c>
      <c r="K164" s="14">
        <f t="shared" si="12"/>
        <v>3</v>
      </c>
    </row>
    <row r="165" spans="1:11" x14ac:dyDescent="0.25">
      <c r="A165" t="s">
        <v>354</v>
      </c>
      <c r="B165" t="s">
        <v>986</v>
      </c>
      <c r="C165" t="s">
        <v>701</v>
      </c>
      <c r="D165" t="s">
        <v>987</v>
      </c>
      <c r="E165" s="3">
        <v>5.27</v>
      </c>
      <c r="F165" s="14" t="str">
        <f t="shared" si="9"/>
        <v>5+</v>
      </c>
      <c r="G165" s="14" t="str">
        <f>_xlfn.IFNA(VLOOKUP(A165,'Special Cases'!A:E,3,0),F165)</f>
        <v>5+</v>
      </c>
      <c r="H165">
        <f>VLOOKUP(A165,'Worst Case'!A:C,3,0)</f>
        <v>-32</v>
      </c>
      <c r="I165" s="14">
        <f t="shared" si="10"/>
        <v>0</v>
      </c>
      <c r="J165" s="14" t="str">
        <f t="shared" si="11"/>
        <v>5+</v>
      </c>
      <c r="K165" s="14" t="str">
        <f t="shared" si="12"/>
        <v>5+</v>
      </c>
    </row>
    <row r="166" spans="1:11" x14ac:dyDescent="0.25">
      <c r="A166" t="s">
        <v>152</v>
      </c>
      <c r="B166" t="s">
        <v>988</v>
      </c>
      <c r="C166" t="s">
        <v>701</v>
      </c>
      <c r="D166" t="s">
        <v>989</v>
      </c>
      <c r="E166" s="3">
        <v>4.88</v>
      </c>
      <c r="F166" s="14" t="str">
        <f t="shared" si="9"/>
        <v>4-</v>
      </c>
      <c r="G166" s="14" t="str">
        <f>_xlfn.IFNA(VLOOKUP(A166,'Special Cases'!A:E,3,0),F166)</f>
        <v>4-</v>
      </c>
      <c r="H166" t="e">
        <f>VLOOKUP(A166,'Worst Case'!A:C,3,0)</f>
        <v>#N/A</v>
      </c>
      <c r="I166" s="14" t="str">
        <f t="shared" si="10"/>
        <v>4-</v>
      </c>
      <c r="J166" s="14" t="str">
        <f t="shared" si="11"/>
        <v>4-</v>
      </c>
      <c r="K166" s="14" t="str">
        <f t="shared" si="12"/>
        <v>4-</v>
      </c>
    </row>
    <row r="167" spans="1:11" x14ac:dyDescent="0.25">
      <c r="A167" t="s">
        <v>394</v>
      </c>
      <c r="B167" t="s">
        <v>990</v>
      </c>
      <c r="C167" t="s">
        <v>701</v>
      </c>
      <c r="D167" t="s">
        <v>991</v>
      </c>
      <c r="E167" s="3">
        <v>5.31</v>
      </c>
      <c r="F167" s="14" t="str">
        <f t="shared" si="9"/>
        <v>5+</v>
      </c>
      <c r="G167" s="14" t="str">
        <f>_xlfn.IFNA(VLOOKUP(A167,'Special Cases'!A:E,3,0),F167)</f>
        <v>5+</v>
      </c>
      <c r="H167">
        <f>VLOOKUP(A167,'Worst Case'!A:C,3,0)</f>
        <v>0</v>
      </c>
      <c r="I167" s="14">
        <f t="shared" si="10"/>
        <v>0</v>
      </c>
      <c r="J167" s="14" t="str">
        <f t="shared" si="11"/>
        <v>5+</v>
      </c>
      <c r="K167" s="14" t="str">
        <f t="shared" si="12"/>
        <v>5+</v>
      </c>
    </row>
    <row r="168" spans="1:11" x14ac:dyDescent="0.25">
      <c r="A168" t="s">
        <v>403</v>
      </c>
      <c r="B168" t="s">
        <v>554</v>
      </c>
      <c r="C168" t="s">
        <v>701</v>
      </c>
      <c r="D168" t="s">
        <v>992</v>
      </c>
      <c r="E168" s="3">
        <v>4.9800000000000004</v>
      </c>
      <c r="F168" s="14" t="str">
        <f t="shared" si="9"/>
        <v>4-</v>
      </c>
      <c r="G168" s="14" t="str">
        <f>_xlfn.IFNA(VLOOKUP(A168,'Special Cases'!A:E,3,0),F168)</f>
        <v>4-</v>
      </c>
      <c r="H168">
        <f>VLOOKUP(A168,'Worst Case'!A:C,3,0)</f>
        <v>-55</v>
      </c>
      <c r="I168" s="14">
        <f t="shared" si="10"/>
        <v>0</v>
      </c>
      <c r="J168" s="14" t="str">
        <f t="shared" si="11"/>
        <v>4-</v>
      </c>
      <c r="K168" s="14" t="str">
        <f t="shared" si="12"/>
        <v>4-</v>
      </c>
    </row>
    <row r="169" spans="1:11" x14ac:dyDescent="0.25">
      <c r="A169" t="s">
        <v>280</v>
      </c>
      <c r="B169" t="s">
        <v>511</v>
      </c>
      <c r="C169" t="s">
        <v>701</v>
      </c>
      <c r="D169" t="s">
        <v>993</v>
      </c>
      <c r="E169" s="3">
        <v>4.71</v>
      </c>
      <c r="F169" s="14" t="str">
        <f t="shared" si="9"/>
        <v>4-</v>
      </c>
      <c r="G169" s="14" t="str">
        <f>_xlfn.IFNA(VLOOKUP(A169,'Special Cases'!A:E,3,0),F169)</f>
        <v>4-</v>
      </c>
      <c r="H169">
        <f>VLOOKUP(A169,'Worst Case'!A:C,3,0)</f>
        <v>0</v>
      </c>
      <c r="I169" s="14">
        <f t="shared" si="10"/>
        <v>0</v>
      </c>
      <c r="J169" s="14" t="str">
        <f t="shared" si="11"/>
        <v>4-</v>
      </c>
      <c r="K169" s="14" t="str">
        <f t="shared" si="12"/>
        <v>4-</v>
      </c>
    </row>
    <row r="170" spans="1:11" x14ac:dyDescent="0.25">
      <c r="A170" t="s">
        <v>256</v>
      </c>
      <c r="B170" t="s">
        <v>994</v>
      </c>
      <c r="C170" t="s">
        <v>701</v>
      </c>
      <c r="D170" t="s">
        <v>995</v>
      </c>
      <c r="E170" s="3">
        <v>4.03</v>
      </c>
      <c r="F170" s="14" t="str">
        <f t="shared" si="9"/>
        <v>4+</v>
      </c>
      <c r="G170" s="14" t="str">
        <f>_xlfn.IFNA(VLOOKUP(A170,'Special Cases'!A:E,3,0),F170)</f>
        <v>4+</v>
      </c>
      <c r="H170">
        <f>VLOOKUP(A170,'Worst Case'!A:C,3,0)</f>
        <v>0</v>
      </c>
      <c r="I170" s="14">
        <f t="shared" si="10"/>
        <v>0</v>
      </c>
      <c r="J170" s="14" t="str">
        <f t="shared" si="11"/>
        <v>4+</v>
      </c>
      <c r="K170" s="14" t="str">
        <f t="shared" si="12"/>
        <v>4+</v>
      </c>
    </row>
    <row r="171" spans="1:11" x14ac:dyDescent="0.25">
      <c r="A171" t="s">
        <v>43</v>
      </c>
      <c r="B171" t="s">
        <v>644</v>
      </c>
      <c r="C171" t="s">
        <v>701</v>
      </c>
      <c r="D171" t="s">
        <v>996</v>
      </c>
      <c r="E171" s="3">
        <v>6.92</v>
      </c>
      <c r="F171" s="14" t="str">
        <f t="shared" si="9"/>
        <v>6-</v>
      </c>
      <c r="G171" s="14" t="str">
        <f>_xlfn.IFNA(VLOOKUP(A171,'Special Cases'!A:E,3,0),F171)</f>
        <v>6-</v>
      </c>
      <c r="H171">
        <f>VLOOKUP(A171,'Worst Case'!A:C,3,0)</f>
        <v>0</v>
      </c>
      <c r="I171" s="14">
        <f t="shared" si="10"/>
        <v>0</v>
      </c>
      <c r="J171" s="14" t="str">
        <f t="shared" si="11"/>
        <v>6-</v>
      </c>
      <c r="K171" s="14" t="str">
        <f t="shared" si="12"/>
        <v>6-</v>
      </c>
    </row>
    <row r="172" spans="1:11" x14ac:dyDescent="0.25">
      <c r="A172" t="s">
        <v>242</v>
      </c>
      <c r="B172" t="s">
        <v>997</v>
      </c>
      <c r="C172" t="s">
        <v>701</v>
      </c>
      <c r="D172" t="s">
        <v>998</v>
      </c>
      <c r="E172" s="3">
        <v>4.9400000000000004</v>
      </c>
      <c r="F172" s="14" t="str">
        <f t="shared" si="9"/>
        <v>4-</v>
      </c>
      <c r="G172" s="14" t="str">
        <f>_xlfn.IFNA(VLOOKUP(A172,'Special Cases'!A:E,3,0),F172)</f>
        <v>4-</v>
      </c>
      <c r="H172" t="e">
        <f>VLOOKUP(A172,'Worst Case'!A:C,3,0)</f>
        <v>#N/A</v>
      </c>
      <c r="I172" s="14" t="str">
        <f t="shared" si="10"/>
        <v>4-</v>
      </c>
      <c r="J172" s="14" t="str">
        <f t="shared" si="11"/>
        <v>4-</v>
      </c>
      <c r="K172" s="14" t="str">
        <f t="shared" si="12"/>
        <v>4-</v>
      </c>
    </row>
    <row r="173" spans="1:11" x14ac:dyDescent="0.25">
      <c r="A173" t="s">
        <v>282</v>
      </c>
      <c r="B173" t="s">
        <v>999</v>
      </c>
      <c r="C173" t="s">
        <v>701</v>
      </c>
      <c r="D173" t="s">
        <v>1000</v>
      </c>
      <c r="E173" s="3">
        <v>3.57</v>
      </c>
      <c r="F173" s="14">
        <f t="shared" si="9"/>
        <v>3</v>
      </c>
      <c r="G173" s="14">
        <f>_xlfn.IFNA(VLOOKUP(A173,'Special Cases'!A:E,3,0),F173)</f>
        <v>3</v>
      </c>
      <c r="H173" t="e">
        <f>VLOOKUP(A173,'Worst Case'!A:C,3,0)</f>
        <v>#N/A</v>
      </c>
      <c r="I173" s="14">
        <f t="shared" si="10"/>
        <v>3</v>
      </c>
      <c r="J173" s="14">
        <f t="shared" si="11"/>
        <v>3</v>
      </c>
      <c r="K173" s="14">
        <f t="shared" si="12"/>
        <v>3</v>
      </c>
    </row>
    <row r="174" spans="1:11" x14ac:dyDescent="0.25">
      <c r="A174" t="s">
        <v>1001</v>
      </c>
      <c r="B174" t="s">
        <v>1002</v>
      </c>
      <c r="C174" t="s">
        <v>701</v>
      </c>
      <c r="D174" t="s">
        <v>1003</v>
      </c>
      <c r="E174" s="3">
        <v>4.32</v>
      </c>
      <c r="F174" s="14" t="str">
        <f t="shared" si="9"/>
        <v>4+</v>
      </c>
      <c r="G174" s="14" t="str">
        <f>_xlfn.IFNA(VLOOKUP(A174,'Special Cases'!A:E,3,0),F174)</f>
        <v>4+</v>
      </c>
      <c r="H174" t="e">
        <f>VLOOKUP(A174,'Worst Case'!A:C,3,0)</f>
        <v>#N/A</v>
      </c>
      <c r="I174" s="14" t="str">
        <f t="shared" si="10"/>
        <v>4+</v>
      </c>
      <c r="J174" s="14" t="str">
        <f t="shared" si="11"/>
        <v>4+</v>
      </c>
      <c r="K174" s="14" t="str">
        <f t="shared" si="12"/>
        <v>4+</v>
      </c>
    </row>
    <row r="175" spans="1:11" x14ac:dyDescent="0.25">
      <c r="A175" t="s">
        <v>543</v>
      </c>
      <c r="B175" t="s">
        <v>544</v>
      </c>
      <c r="C175" t="s">
        <v>701</v>
      </c>
      <c r="D175" t="s">
        <v>1004</v>
      </c>
      <c r="E175" s="3">
        <v>5.42</v>
      </c>
      <c r="F175" s="14">
        <f t="shared" si="9"/>
        <v>5</v>
      </c>
      <c r="G175" s="14">
        <f>_xlfn.IFNA(VLOOKUP(A175,'Special Cases'!A:E,3,0),F175)</f>
        <v>5</v>
      </c>
      <c r="H175" t="e">
        <f>VLOOKUP(A175,'Worst Case'!A:C,3,0)</f>
        <v>#N/A</v>
      </c>
      <c r="I175" s="14">
        <f t="shared" si="10"/>
        <v>5</v>
      </c>
      <c r="J175" s="14">
        <f t="shared" si="11"/>
        <v>5</v>
      </c>
      <c r="K175" s="14">
        <f t="shared" si="12"/>
        <v>5</v>
      </c>
    </row>
    <row r="176" spans="1:11" x14ac:dyDescent="0.25">
      <c r="A176" t="s">
        <v>49</v>
      </c>
      <c r="B176" t="s">
        <v>1005</v>
      </c>
      <c r="C176" t="s">
        <v>701</v>
      </c>
      <c r="D176" t="s">
        <v>1006</v>
      </c>
      <c r="E176" s="3">
        <v>3.91</v>
      </c>
      <c r="F176" s="14" t="str">
        <f t="shared" si="9"/>
        <v>3-</v>
      </c>
      <c r="G176" s="14">
        <f>_xlfn.IFNA(VLOOKUP(A176,'Special Cases'!A:E,3,0),F176)</f>
        <v>6</v>
      </c>
      <c r="H176">
        <f>VLOOKUP(A176,'Worst Case'!A:C,3,0)</f>
        <v>0</v>
      </c>
      <c r="I176" s="14">
        <f t="shared" si="10"/>
        <v>0</v>
      </c>
      <c r="J176" s="14">
        <f t="shared" si="11"/>
        <v>6</v>
      </c>
      <c r="K176" s="14">
        <f t="shared" si="12"/>
        <v>6</v>
      </c>
    </row>
    <row r="177" spans="1:11" x14ac:dyDescent="0.25">
      <c r="A177" t="s">
        <v>361</v>
      </c>
      <c r="B177" t="s">
        <v>1007</v>
      </c>
      <c r="C177" t="s">
        <v>701</v>
      </c>
      <c r="D177" t="s">
        <v>1008</v>
      </c>
      <c r="E177" s="3">
        <v>4.75</v>
      </c>
      <c r="F177" s="14" t="str">
        <f t="shared" si="9"/>
        <v>4-</v>
      </c>
      <c r="G177" s="14" t="str">
        <f>_xlfn.IFNA(VLOOKUP(A177,'Special Cases'!A:E,3,0),F177)</f>
        <v>4-</v>
      </c>
      <c r="H177">
        <f>VLOOKUP(A177,'Worst Case'!A:C,3,0)</f>
        <v>-14</v>
      </c>
      <c r="I177" s="14">
        <f t="shared" si="10"/>
        <v>0</v>
      </c>
      <c r="J177" s="14" t="str">
        <f t="shared" si="11"/>
        <v>4-</v>
      </c>
      <c r="K177" s="14" t="str">
        <f t="shared" si="12"/>
        <v>4-</v>
      </c>
    </row>
    <row r="178" spans="1:11" x14ac:dyDescent="0.25">
      <c r="A178" t="s">
        <v>413</v>
      </c>
      <c r="B178" t="s">
        <v>562</v>
      </c>
      <c r="C178" t="s">
        <v>701</v>
      </c>
      <c r="D178" t="s">
        <v>1009</v>
      </c>
      <c r="E178" s="3">
        <v>4.3600000000000003</v>
      </c>
      <c r="F178" s="14">
        <f t="shared" si="9"/>
        <v>4</v>
      </c>
      <c r="G178" s="14">
        <f>_xlfn.IFNA(VLOOKUP(A178,'Special Cases'!A:E,3,0),F178)</f>
        <v>4</v>
      </c>
      <c r="H178">
        <f>VLOOKUP(A178,'Worst Case'!A:C,3,0)</f>
        <v>-10</v>
      </c>
      <c r="I178" s="14">
        <f t="shared" si="10"/>
        <v>0</v>
      </c>
      <c r="J178" s="14">
        <f t="shared" si="11"/>
        <v>4</v>
      </c>
      <c r="K178" s="14">
        <f t="shared" si="12"/>
        <v>4</v>
      </c>
    </row>
    <row r="179" spans="1:11" x14ac:dyDescent="0.25">
      <c r="A179" t="s">
        <v>29</v>
      </c>
      <c r="B179" t="s">
        <v>1010</v>
      </c>
      <c r="C179" t="s">
        <v>701</v>
      </c>
      <c r="D179" t="s">
        <v>897</v>
      </c>
      <c r="E179" s="3">
        <v>7.1</v>
      </c>
      <c r="F179" s="14" t="str">
        <f t="shared" si="9"/>
        <v>7+</v>
      </c>
      <c r="G179" s="14" t="str">
        <f>_xlfn.IFNA(VLOOKUP(A179,'Special Cases'!A:E,3,0),F179)</f>
        <v>7+</v>
      </c>
      <c r="H179" t="e">
        <f>VLOOKUP(A179,'Worst Case'!A:C,3,0)</f>
        <v>#N/A</v>
      </c>
      <c r="I179" s="14" t="str">
        <f t="shared" si="10"/>
        <v>7+</v>
      </c>
      <c r="J179" s="14" t="str">
        <f t="shared" si="11"/>
        <v>7+</v>
      </c>
      <c r="K179" s="14" t="str">
        <f t="shared" si="12"/>
        <v>7+</v>
      </c>
    </row>
    <row r="180" spans="1:11" x14ac:dyDescent="0.25">
      <c r="A180" t="s">
        <v>240</v>
      </c>
      <c r="B180" t="s">
        <v>483</v>
      </c>
      <c r="C180" t="s">
        <v>701</v>
      </c>
      <c r="D180" t="s">
        <v>1011</v>
      </c>
      <c r="E180" s="3">
        <v>4.47</v>
      </c>
      <c r="F180" s="14">
        <f t="shared" si="9"/>
        <v>4</v>
      </c>
      <c r="G180" s="14">
        <f>_xlfn.IFNA(VLOOKUP(A180,'Special Cases'!A:E,3,0),F180)</f>
        <v>4</v>
      </c>
      <c r="H180">
        <f>VLOOKUP(A180,'Worst Case'!A:C,3,0)</f>
        <v>-87</v>
      </c>
      <c r="I180" s="14">
        <f t="shared" si="10"/>
        <v>0</v>
      </c>
      <c r="J180" s="14">
        <f t="shared" si="11"/>
        <v>4</v>
      </c>
      <c r="K180" s="14">
        <f t="shared" si="12"/>
        <v>4</v>
      </c>
    </row>
    <row r="181" spans="1:11" x14ac:dyDescent="0.25">
      <c r="A181" t="s">
        <v>31</v>
      </c>
      <c r="B181" t="s">
        <v>1012</v>
      </c>
      <c r="C181" t="s">
        <v>701</v>
      </c>
      <c r="D181" t="s">
        <v>1013</v>
      </c>
      <c r="E181" s="3">
        <v>8.49</v>
      </c>
      <c r="F181" s="14">
        <f t="shared" si="9"/>
        <v>8</v>
      </c>
      <c r="G181" s="14">
        <f>_xlfn.IFNA(VLOOKUP(A181,'Special Cases'!A:E,3,0),F181)</f>
        <v>8</v>
      </c>
      <c r="H181" t="e">
        <f>VLOOKUP(A181,'Worst Case'!A:C,3,0)</f>
        <v>#N/A</v>
      </c>
      <c r="I181" s="14">
        <f t="shared" si="10"/>
        <v>8</v>
      </c>
      <c r="J181" s="14">
        <f t="shared" si="11"/>
        <v>8</v>
      </c>
      <c r="K181" s="14">
        <f t="shared" si="12"/>
        <v>8</v>
      </c>
    </row>
    <row r="182" spans="1:11" x14ac:dyDescent="0.25">
      <c r="A182" t="s">
        <v>217</v>
      </c>
      <c r="B182" t="s">
        <v>1014</v>
      </c>
      <c r="C182" t="s">
        <v>701</v>
      </c>
      <c r="D182" t="s">
        <v>830</v>
      </c>
      <c r="E182" s="3">
        <v>10</v>
      </c>
      <c r="F182" s="14">
        <f t="shared" si="9"/>
        <v>10</v>
      </c>
      <c r="G182" s="14">
        <f>_xlfn.IFNA(VLOOKUP(A182,'Special Cases'!A:E,3,0),F182)</f>
        <v>10</v>
      </c>
      <c r="H182">
        <f>VLOOKUP(A182,'Worst Case'!A:C,3,0)</f>
        <v>-4672</v>
      </c>
      <c r="I182" s="14">
        <f t="shared" si="10"/>
        <v>10</v>
      </c>
      <c r="J182" s="14">
        <f t="shared" si="11"/>
        <v>10</v>
      </c>
      <c r="K182" s="14">
        <f t="shared" si="12"/>
        <v>10</v>
      </c>
    </row>
    <row r="183" spans="1:11" x14ac:dyDescent="0.25">
      <c r="A183" t="s">
        <v>416</v>
      </c>
      <c r="B183" t="s">
        <v>687</v>
      </c>
      <c r="C183" t="s">
        <v>701</v>
      </c>
      <c r="D183" t="s">
        <v>1015</v>
      </c>
      <c r="E183" s="3">
        <v>5.57</v>
      </c>
      <c r="F183" s="14">
        <f t="shared" si="9"/>
        <v>5</v>
      </c>
      <c r="G183" s="14">
        <f>_xlfn.IFNA(VLOOKUP(A183,'Special Cases'!A:E,3,0),F183)</f>
        <v>5</v>
      </c>
      <c r="H183">
        <f>VLOOKUP(A183,'Worst Case'!A:C,3,0)</f>
        <v>0</v>
      </c>
      <c r="I183" s="14">
        <f t="shared" si="10"/>
        <v>0</v>
      </c>
      <c r="J183" s="14">
        <f t="shared" si="11"/>
        <v>5</v>
      </c>
      <c r="K183" s="14">
        <f t="shared" si="12"/>
        <v>5</v>
      </c>
    </row>
    <row r="184" spans="1:11" x14ac:dyDescent="0.25">
      <c r="A184" t="s">
        <v>1016</v>
      </c>
      <c r="B184" t="s">
        <v>1017</v>
      </c>
      <c r="C184" t="s">
        <v>701</v>
      </c>
      <c r="D184" t="s">
        <v>759</v>
      </c>
      <c r="E184" s="3">
        <v>7.1</v>
      </c>
      <c r="F184" s="14" t="str">
        <f t="shared" si="9"/>
        <v>7+</v>
      </c>
      <c r="G184" s="14" t="str">
        <f>_xlfn.IFNA(VLOOKUP(A184,'Special Cases'!A:E,3,0),F184)</f>
        <v>7+</v>
      </c>
      <c r="H184" t="e">
        <f>VLOOKUP(A184,'Worst Case'!A:C,3,0)</f>
        <v>#N/A</v>
      </c>
      <c r="I184" s="14" t="str">
        <f t="shared" si="10"/>
        <v>7+</v>
      </c>
      <c r="J184" s="14" t="str">
        <f t="shared" si="11"/>
        <v>7+</v>
      </c>
      <c r="K184" s="14" t="str">
        <f t="shared" si="12"/>
        <v>7+</v>
      </c>
    </row>
    <row r="185" spans="1:11" x14ac:dyDescent="0.25">
      <c r="A185" t="s">
        <v>399</v>
      </c>
      <c r="B185" t="s">
        <v>550</v>
      </c>
      <c r="C185" t="s">
        <v>701</v>
      </c>
      <c r="D185" t="s">
        <v>1018</v>
      </c>
      <c r="E185" s="3">
        <v>5.92</v>
      </c>
      <c r="F185" s="14" t="str">
        <f t="shared" si="9"/>
        <v>5-</v>
      </c>
      <c r="G185" s="14" t="str">
        <f>_xlfn.IFNA(VLOOKUP(A185,'Special Cases'!A:E,3,0),F185)</f>
        <v>6-</v>
      </c>
      <c r="H185">
        <f>VLOOKUP(A185,'Worst Case'!A:C,3,0)</f>
        <v>0</v>
      </c>
      <c r="I185" s="14">
        <f t="shared" si="10"/>
        <v>0</v>
      </c>
      <c r="J185" s="14" t="str">
        <f t="shared" si="11"/>
        <v>6-</v>
      </c>
      <c r="K185" s="14" t="str">
        <f t="shared" si="12"/>
        <v>6-</v>
      </c>
    </row>
    <row r="186" spans="1:11" x14ac:dyDescent="0.25">
      <c r="A186" t="s">
        <v>186</v>
      </c>
      <c r="B186" t="s">
        <v>1019</v>
      </c>
      <c r="C186" t="s">
        <v>701</v>
      </c>
      <c r="D186" t="s">
        <v>710</v>
      </c>
      <c r="E186" s="3">
        <v>10</v>
      </c>
      <c r="F186" s="14">
        <f t="shared" si="9"/>
        <v>10</v>
      </c>
      <c r="G186" s="14">
        <f>_xlfn.IFNA(VLOOKUP(A186,'Special Cases'!A:E,3,0),F186)</f>
        <v>10</v>
      </c>
      <c r="H186">
        <f>VLOOKUP(A186,'Worst Case'!A:C,3,0)</f>
        <v>-4503</v>
      </c>
      <c r="I186" s="14">
        <f t="shared" si="10"/>
        <v>10</v>
      </c>
      <c r="J186" s="14">
        <f t="shared" si="11"/>
        <v>10</v>
      </c>
      <c r="K186" s="14">
        <f t="shared" si="12"/>
        <v>10</v>
      </c>
    </row>
    <row r="187" spans="1:11" x14ac:dyDescent="0.25">
      <c r="A187" t="s">
        <v>42</v>
      </c>
      <c r="B187" t="s">
        <v>1020</v>
      </c>
      <c r="C187" t="s">
        <v>701</v>
      </c>
      <c r="D187" t="s">
        <v>835</v>
      </c>
      <c r="E187" s="3">
        <v>10</v>
      </c>
      <c r="F187" s="14">
        <f t="shared" si="9"/>
        <v>10</v>
      </c>
      <c r="G187" s="14">
        <f>_xlfn.IFNA(VLOOKUP(A187,'Special Cases'!A:E,3,0),F187)</f>
        <v>10</v>
      </c>
      <c r="H187" t="e">
        <f>VLOOKUP(A187,'Worst Case'!A:C,3,0)</f>
        <v>#N/A</v>
      </c>
      <c r="I187" s="14">
        <f t="shared" si="10"/>
        <v>10</v>
      </c>
      <c r="J187" s="14">
        <f t="shared" si="11"/>
        <v>10</v>
      </c>
      <c r="K187" s="14">
        <f t="shared" si="12"/>
        <v>10</v>
      </c>
    </row>
    <row r="188" spans="1:11" x14ac:dyDescent="0.25">
      <c r="A188" t="s">
        <v>40</v>
      </c>
      <c r="B188" t="s">
        <v>1021</v>
      </c>
      <c r="C188" t="s">
        <v>701</v>
      </c>
      <c r="D188" t="s">
        <v>1022</v>
      </c>
      <c r="E188" s="3">
        <v>3.99</v>
      </c>
      <c r="F188" s="14" t="str">
        <f t="shared" si="9"/>
        <v>3-</v>
      </c>
      <c r="G188" s="14" t="str">
        <f>_xlfn.IFNA(VLOOKUP(A188,'Special Cases'!A:E,3,0),F188)</f>
        <v>3-</v>
      </c>
      <c r="H188" t="e">
        <f>VLOOKUP(A188,'Worst Case'!A:C,3,0)</f>
        <v>#N/A</v>
      </c>
      <c r="I188" s="14" t="str">
        <f t="shared" si="10"/>
        <v>3-</v>
      </c>
      <c r="J188" s="14" t="str">
        <f t="shared" si="11"/>
        <v>3-</v>
      </c>
      <c r="K188" s="14" t="str">
        <f t="shared" si="12"/>
        <v>3-</v>
      </c>
    </row>
    <row r="189" spans="1:11" x14ac:dyDescent="0.25">
      <c r="A189" t="s">
        <v>1023</v>
      </c>
      <c r="B189" t="s">
        <v>1024</v>
      </c>
      <c r="C189" t="s">
        <v>701</v>
      </c>
      <c r="D189" t="s">
        <v>1025</v>
      </c>
      <c r="E189" s="3">
        <v>6.89</v>
      </c>
      <c r="F189" s="14" t="str">
        <f t="shared" si="9"/>
        <v>6-</v>
      </c>
      <c r="G189" s="14" t="str">
        <f>_xlfn.IFNA(VLOOKUP(A189,'Special Cases'!A:E,3,0),F189)</f>
        <v>6-</v>
      </c>
      <c r="H189" t="e">
        <f>VLOOKUP(A189,'Worst Case'!A:C,3,0)</f>
        <v>#N/A</v>
      </c>
      <c r="I189" s="14" t="str">
        <f t="shared" si="10"/>
        <v>6-</v>
      </c>
      <c r="J189" s="14" t="str">
        <f t="shared" si="11"/>
        <v>6-</v>
      </c>
      <c r="K189" s="14" t="str">
        <f t="shared" si="12"/>
        <v>6-</v>
      </c>
    </row>
    <row r="190" spans="1:11" x14ac:dyDescent="0.25">
      <c r="A190" t="s">
        <v>192</v>
      </c>
      <c r="B190" t="s">
        <v>1026</v>
      </c>
      <c r="C190" t="s">
        <v>701</v>
      </c>
      <c r="E190">
        <v>4.4400000000000004</v>
      </c>
      <c r="F190" s="14">
        <f t="shared" si="9"/>
        <v>4</v>
      </c>
      <c r="G190" s="14">
        <f>_xlfn.IFNA(VLOOKUP(A190,'Special Cases'!A:E,3,0),F190)</f>
        <v>4</v>
      </c>
      <c r="H190">
        <f>VLOOKUP(A190,'Worst Case'!A:C,3,0)</f>
        <v>0</v>
      </c>
      <c r="I190" s="14">
        <f t="shared" si="10"/>
        <v>0</v>
      </c>
      <c r="J190" s="14">
        <f t="shared" si="11"/>
        <v>4</v>
      </c>
      <c r="K190" s="14">
        <f t="shared" si="12"/>
        <v>4</v>
      </c>
    </row>
    <row r="191" spans="1:11" x14ac:dyDescent="0.25">
      <c r="A191" t="s">
        <v>368</v>
      </c>
      <c r="B191" t="s">
        <v>1027</v>
      </c>
      <c r="C191" t="s">
        <v>701</v>
      </c>
      <c r="D191" t="s">
        <v>1028</v>
      </c>
      <c r="E191" s="3">
        <v>3.97</v>
      </c>
      <c r="F191" s="14" t="str">
        <f t="shared" si="9"/>
        <v>3-</v>
      </c>
      <c r="G191" s="14" t="str">
        <f>_xlfn.IFNA(VLOOKUP(A191,'Special Cases'!A:E,3,0),F191)</f>
        <v>3-</v>
      </c>
      <c r="H191">
        <f>VLOOKUP(A191,'Worst Case'!A:C,3,0)</f>
        <v>0</v>
      </c>
      <c r="I191" s="14">
        <f t="shared" si="10"/>
        <v>0</v>
      </c>
      <c r="J191" s="14" t="str">
        <f t="shared" si="11"/>
        <v>3-</v>
      </c>
      <c r="K191" s="14" t="str">
        <f t="shared" si="12"/>
        <v>3-</v>
      </c>
    </row>
    <row r="192" spans="1:11" x14ac:dyDescent="0.25">
      <c r="A192" t="s">
        <v>1029</v>
      </c>
      <c r="B192" t="s">
        <v>1030</v>
      </c>
      <c r="C192" t="s">
        <v>701</v>
      </c>
      <c r="D192" t="s">
        <v>1031</v>
      </c>
      <c r="E192" s="3">
        <v>4.7300000000000004</v>
      </c>
      <c r="F192" s="14" t="str">
        <f t="shared" si="9"/>
        <v>4-</v>
      </c>
      <c r="G192" s="14" t="str">
        <f>_xlfn.IFNA(VLOOKUP(A192,'Special Cases'!A:E,3,0),F192)</f>
        <v>4-</v>
      </c>
      <c r="H192" t="e">
        <f>VLOOKUP(A192,'Worst Case'!A:C,3,0)</f>
        <v>#N/A</v>
      </c>
      <c r="I192" s="14" t="str">
        <f t="shared" si="10"/>
        <v>4-</v>
      </c>
      <c r="J192" s="14" t="str">
        <f t="shared" si="11"/>
        <v>4-</v>
      </c>
      <c r="K192" s="14" t="str">
        <f t="shared" si="12"/>
        <v>4-</v>
      </c>
    </row>
    <row r="193" spans="1:11" x14ac:dyDescent="0.25">
      <c r="A193" t="s">
        <v>231</v>
      </c>
      <c r="B193" t="s">
        <v>1032</v>
      </c>
      <c r="C193" t="s">
        <v>701</v>
      </c>
      <c r="D193" t="s">
        <v>1033</v>
      </c>
      <c r="E193" s="3">
        <v>3.62</v>
      </c>
      <c r="F193" s="14">
        <f t="shared" si="9"/>
        <v>3</v>
      </c>
      <c r="G193" s="14">
        <f>_xlfn.IFNA(VLOOKUP(A193,'Special Cases'!A:E,3,0),F193)</f>
        <v>3</v>
      </c>
      <c r="H193" t="e">
        <f>VLOOKUP(A193,'Worst Case'!A:C,3,0)</f>
        <v>#N/A</v>
      </c>
      <c r="I193" s="14">
        <f t="shared" si="10"/>
        <v>3</v>
      </c>
      <c r="J193" s="14">
        <f t="shared" si="11"/>
        <v>3</v>
      </c>
      <c r="K193" s="14">
        <f t="shared" si="12"/>
        <v>3</v>
      </c>
    </row>
    <row r="194" spans="1:11" x14ac:dyDescent="0.25">
      <c r="A194" t="s">
        <v>530</v>
      </c>
      <c r="B194" t="s">
        <v>1034</v>
      </c>
      <c r="C194" t="s">
        <v>701</v>
      </c>
      <c r="D194" t="s">
        <v>1035</v>
      </c>
      <c r="E194" s="3">
        <v>4.28</v>
      </c>
      <c r="F194" s="14" t="str">
        <f t="shared" si="9"/>
        <v>4+</v>
      </c>
      <c r="G194" s="14" t="str">
        <f>_xlfn.IFNA(VLOOKUP(A194,'Special Cases'!A:E,3,0),F194)</f>
        <v>4+</v>
      </c>
      <c r="H194">
        <f>VLOOKUP(A194,'Worst Case'!A:C,3,0)</f>
        <v>0</v>
      </c>
      <c r="I194" s="14">
        <f t="shared" si="10"/>
        <v>0</v>
      </c>
      <c r="J194" s="14" t="str">
        <f t="shared" si="11"/>
        <v>4+</v>
      </c>
      <c r="K194" s="14" t="str">
        <f t="shared" si="12"/>
        <v>4+</v>
      </c>
    </row>
    <row r="195" spans="1:11" x14ac:dyDescent="0.25">
      <c r="A195" t="s">
        <v>265</v>
      </c>
      <c r="B195" t="s">
        <v>1036</v>
      </c>
      <c r="C195" t="s">
        <v>701</v>
      </c>
      <c r="D195" t="s">
        <v>1037</v>
      </c>
      <c r="E195" s="3">
        <v>3.66</v>
      </c>
      <c r="F195" s="14">
        <f t="shared" ref="F195:F258" si="13">IF(A195="","",INDEX(L:M,MATCH(E195,L:L,1),2))</f>
        <v>3</v>
      </c>
      <c r="G195" s="14">
        <f>_xlfn.IFNA(VLOOKUP(A195,'Special Cases'!A:E,3,0),F195)</f>
        <v>3</v>
      </c>
      <c r="H195" t="e">
        <f>VLOOKUP(A195,'Worst Case'!A:C,3,0)</f>
        <v>#N/A</v>
      </c>
      <c r="I195" s="14">
        <f t="shared" ref="I195:I258" si="14">_xlfn.IFNA(IF(AND(H195&lt;=-90,H195&gt;-180),8,IF(AND(H195&lt;=-180,H195&gt;-270),9,IF(H195&lt;=-270,10,))),G195)</f>
        <v>3</v>
      </c>
      <c r="J195" s="14">
        <f t="shared" ref="J195:J258" si="15">IF(G195=K195,G195,I195)</f>
        <v>3</v>
      </c>
      <c r="K195" s="14">
        <f t="shared" ref="K195:K258" si="16">IF(I195=0,G195,I195)</f>
        <v>3</v>
      </c>
    </row>
    <row r="196" spans="1:11" x14ac:dyDescent="0.25">
      <c r="A196" t="s">
        <v>363</v>
      </c>
      <c r="B196" t="s">
        <v>486</v>
      </c>
      <c r="C196" t="s">
        <v>701</v>
      </c>
      <c r="D196" t="s">
        <v>1038</v>
      </c>
      <c r="E196" s="3">
        <v>4.7699999999999996</v>
      </c>
      <c r="F196" s="14" t="str">
        <f t="shared" si="13"/>
        <v>4-</v>
      </c>
      <c r="G196" s="14" t="str">
        <f>_xlfn.IFNA(VLOOKUP(A196,'Special Cases'!A:E,3,0),F196)</f>
        <v>4-</v>
      </c>
      <c r="H196">
        <f>VLOOKUP(A196,'Worst Case'!A:C,3,0)</f>
        <v>0</v>
      </c>
      <c r="I196" s="14">
        <f t="shared" si="14"/>
        <v>0</v>
      </c>
      <c r="J196" s="14" t="str">
        <f t="shared" si="15"/>
        <v>4-</v>
      </c>
      <c r="K196" s="14" t="str">
        <f t="shared" si="16"/>
        <v>4-</v>
      </c>
    </row>
    <row r="197" spans="1:11" x14ac:dyDescent="0.25">
      <c r="A197" t="s">
        <v>1039</v>
      </c>
      <c r="B197" t="s">
        <v>1040</v>
      </c>
      <c r="C197" t="s">
        <v>701</v>
      </c>
      <c r="F197" s="14" t="e">
        <f t="shared" si="13"/>
        <v>#N/A</v>
      </c>
      <c r="G197" s="14" t="e">
        <f>_xlfn.IFNA(VLOOKUP(A197,'Special Cases'!A:E,3,0),F197)</f>
        <v>#N/A</v>
      </c>
      <c r="H197" t="e">
        <f>VLOOKUP(A197,'Worst Case'!A:C,3,0)</f>
        <v>#N/A</v>
      </c>
      <c r="I197" s="14" t="e">
        <f t="shared" si="14"/>
        <v>#N/A</v>
      </c>
      <c r="J197" s="14" t="e">
        <f t="shared" si="15"/>
        <v>#N/A</v>
      </c>
      <c r="K197" s="14" t="e">
        <f t="shared" si="16"/>
        <v>#N/A</v>
      </c>
    </row>
    <row r="198" spans="1:11" x14ac:dyDescent="0.25">
      <c r="A198" t="s">
        <v>233</v>
      </c>
      <c r="B198" t="s">
        <v>1041</v>
      </c>
      <c r="C198" t="s">
        <v>701</v>
      </c>
      <c r="D198" t="s">
        <v>748</v>
      </c>
      <c r="E198" s="3">
        <v>10</v>
      </c>
      <c r="F198" s="14">
        <f t="shared" si="13"/>
        <v>10</v>
      </c>
      <c r="G198" s="14">
        <f>_xlfn.IFNA(VLOOKUP(A198,'Special Cases'!A:E,3,0),F198)</f>
        <v>10</v>
      </c>
      <c r="H198" t="e">
        <f>VLOOKUP(A198,'Worst Case'!A:C,3,0)</f>
        <v>#N/A</v>
      </c>
      <c r="I198" s="14">
        <f t="shared" si="14"/>
        <v>10</v>
      </c>
      <c r="J198" s="14">
        <f t="shared" si="15"/>
        <v>10</v>
      </c>
      <c r="K198" s="14">
        <f t="shared" si="16"/>
        <v>10</v>
      </c>
    </row>
    <row r="199" spans="1:11" x14ac:dyDescent="0.25">
      <c r="A199" t="s">
        <v>298</v>
      </c>
      <c r="B199" t="s">
        <v>1042</v>
      </c>
      <c r="C199" t="s">
        <v>701</v>
      </c>
      <c r="D199" t="s">
        <v>1043</v>
      </c>
      <c r="E199" s="3">
        <v>4.1900000000000004</v>
      </c>
      <c r="F199" s="14" t="str">
        <f t="shared" si="13"/>
        <v>4+</v>
      </c>
      <c r="G199" s="14" t="str">
        <f>_xlfn.IFNA(VLOOKUP(A199,'Special Cases'!A:E,3,0),F199)</f>
        <v>4+</v>
      </c>
      <c r="H199">
        <f>VLOOKUP(A199,'Worst Case'!A:C,3,0)</f>
        <v>0</v>
      </c>
      <c r="I199" s="14">
        <f t="shared" si="14"/>
        <v>0</v>
      </c>
      <c r="J199" s="14" t="str">
        <f t="shared" si="15"/>
        <v>4+</v>
      </c>
      <c r="K199" s="14" t="str">
        <f t="shared" si="16"/>
        <v>4+</v>
      </c>
    </row>
    <row r="200" spans="1:11" x14ac:dyDescent="0.25">
      <c r="A200" t="s">
        <v>263</v>
      </c>
      <c r="B200" t="s">
        <v>1044</v>
      </c>
      <c r="C200" t="s">
        <v>701</v>
      </c>
      <c r="D200" t="s">
        <v>1045</v>
      </c>
      <c r="E200" s="3">
        <v>4.34</v>
      </c>
      <c r="F200" s="14">
        <f t="shared" si="13"/>
        <v>4</v>
      </c>
      <c r="G200" s="14">
        <f>_xlfn.IFNA(VLOOKUP(A200,'Special Cases'!A:E,3,0),F200)</f>
        <v>4</v>
      </c>
      <c r="H200" t="e">
        <f>VLOOKUP(A200,'Worst Case'!A:C,3,0)</f>
        <v>#N/A</v>
      </c>
      <c r="I200" s="14">
        <f t="shared" si="14"/>
        <v>4</v>
      </c>
      <c r="J200" s="14">
        <f t="shared" si="15"/>
        <v>4</v>
      </c>
      <c r="K200" s="14">
        <f t="shared" si="16"/>
        <v>4</v>
      </c>
    </row>
    <row r="201" spans="1:11" x14ac:dyDescent="0.25">
      <c r="A201" t="s">
        <v>1046</v>
      </c>
      <c r="B201" t="s">
        <v>1047</v>
      </c>
      <c r="C201" t="s">
        <v>701</v>
      </c>
      <c r="D201" t="s">
        <v>1048</v>
      </c>
      <c r="E201" s="3">
        <v>4.45</v>
      </c>
      <c r="F201" s="14">
        <f t="shared" si="13"/>
        <v>4</v>
      </c>
      <c r="G201" s="14">
        <f>_xlfn.IFNA(VLOOKUP(A201,'Special Cases'!A:E,3,0),F201)</f>
        <v>4</v>
      </c>
      <c r="H201" t="e">
        <f>VLOOKUP(A201,'Worst Case'!A:C,3,0)</f>
        <v>#N/A</v>
      </c>
      <c r="I201" s="14">
        <f t="shared" si="14"/>
        <v>4</v>
      </c>
      <c r="J201" s="14">
        <f t="shared" si="15"/>
        <v>4</v>
      </c>
      <c r="K201" s="14">
        <f t="shared" si="16"/>
        <v>4</v>
      </c>
    </row>
    <row r="202" spans="1:11" x14ac:dyDescent="0.25">
      <c r="A202" t="s">
        <v>1049</v>
      </c>
      <c r="B202" t="s">
        <v>1050</v>
      </c>
      <c r="C202" t="s">
        <v>701</v>
      </c>
      <c r="D202" t="s">
        <v>1051</v>
      </c>
      <c r="E202" s="3">
        <v>3.82</v>
      </c>
      <c r="F202" s="14" t="str">
        <f t="shared" si="13"/>
        <v>3-</v>
      </c>
      <c r="G202" s="14" t="str">
        <f>_xlfn.IFNA(VLOOKUP(A202,'Special Cases'!A:E,3,0),F202)</f>
        <v>3-</v>
      </c>
      <c r="H202" t="e">
        <f>VLOOKUP(A202,'Worst Case'!A:C,3,0)</f>
        <v>#N/A</v>
      </c>
      <c r="I202" s="14" t="str">
        <f t="shared" si="14"/>
        <v>3-</v>
      </c>
      <c r="J202" s="14" t="str">
        <f t="shared" si="15"/>
        <v>3-</v>
      </c>
      <c r="K202" s="14" t="str">
        <f t="shared" si="16"/>
        <v>3-</v>
      </c>
    </row>
    <row r="203" spans="1:11" x14ac:dyDescent="0.25">
      <c r="A203" t="s">
        <v>183</v>
      </c>
      <c r="B203" t="s">
        <v>596</v>
      </c>
      <c r="C203" t="s">
        <v>701</v>
      </c>
      <c r="D203" t="s">
        <v>1052</v>
      </c>
      <c r="E203" s="3">
        <v>4.7</v>
      </c>
      <c r="F203" s="14" t="str">
        <f t="shared" si="13"/>
        <v>4-</v>
      </c>
      <c r="G203" s="14" t="str">
        <f>_xlfn.IFNA(VLOOKUP(A203,'Special Cases'!A:E,3,0),F203)</f>
        <v>4-</v>
      </c>
      <c r="H203">
        <f>VLOOKUP(A203,'Worst Case'!A:C,3,0)</f>
        <v>0</v>
      </c>
      <c r="I203" s="14">
        <f t="shared" si="14"/>
        <v>0</v>
      </c>
      <c r="J203" s="14" t="str">
        <f t="shared" si="15"/>
        <v>4-</v>
      </c>
      <c r="K203" s="14" t="str">
        <f t="shared" si="16"/>
        <v>4-</v>
      </c>
    </row>
    <row r="204" spans="1:11" x14ac:dyDescent="0.25">
      <c r="A204" t="s">
        <v>1053</v>
      </c>
      <c r="B204" t="s">
        <v>1054</v>
      </c>
      <c r="C204" t="s">
        <v>701</v>
      </c>
      <c r="F204" s="14" t="e">
        <f t="shared" si="13"/>
        <v>#N/A</v>
      </c>
      <c r="G204" s="14" t="e">
        <f>_xlfn.IFNA(VLOOKUP(A204,'Special Cases'!A:E,3,0),F204)</f>
        <v>#N/A</v>
      </c>
      <c r="H204" t="e">
        <f>VLOOKUP(A204,'Worst Case'!A:C,3,0)</f>
        <v>#N/A</v>
      </c>
      <c r="I204" s="14" t="e">
        <f t="shared" si="14"/>
        <v>#N/A</v>
      </c>
      <c r="J204" s="14" t="e">
        <f t="shared" si="15"/>
        <v>#N/A</v>
      </c>
      <c r="K204" s="14" t="e">
        <f t="shared" si="16"/>
        <v>#N/A</v>
      </c>
    </row>
    <row r="205" spans="1:11" x14ac:dyDescent="0.25">
      <c r="A205" t="s">
        <v>175</v>
      </c>
      <c r="B205" t="s">
        <v>1055</v>
      </c>
      <c r="C205" t="s">
        <v>701</v>
      </c>
      <c r="D205" t="s">
        <v>1056</v>
      </c>
      <c r="E205" s="3">
        <v>4</v>
      </c>
      <c r="F205" s="14" t="str">
        <f t="shared" si="13"/>
        <v>4+</v>
      </c>
      <c r="G205" s="14" t="str">
        <f>_xlfn.IFNA(VLOOKUP(A205,'Special Cases'!A:E,3,0),F205)</f>
        <v>4+</v>
      </c>
      <c r="H205">
        <f>VLOOKUP(A205,'Worst Case'!A:C,3,0)</f>
        <v>0</v>
      </c>
      <c r="I205" s="14">
        <f t="shared" si="14"/>
        <v>0</v>
      </c>
      <c r="J205" s="14" t="str">
        <f t="shared" si="15"/>
        <v>4+</v>
      </c>
      <c r="K205" s="14" t="str">
        <f t="shared" si="16"/>
        <v>4+</v>
      </c>
    </row>
    <row r="206" spans="1:11" x14ac:dyDescent="0.25">
      <c r="A206" t="s">
        <v>262</v>
      </c>
      <c r="B206" t="s">
        <v>499</v>
      </c>
      <c r="C206" t="s">
        <v>701</v>
      </c>
      <c r="D206" t="s">
        <v>1057</v>
      </c>
      <c r="E206" s="3">
        <v>3.82</v>
      </c>
      <c r="F206" s="14" t="str">
        <f t="shared" si="13"/>
        <v>3-</v>
      </c>
      <c r="G206" s="14" t="str">
        <f>_xlfn.IFNA(VLOOKUP(A206,'Special Cases'!A:E,3,0),F206)</f>
        <v>3-</v>
      </c>
      <c r="H206">
        <f>VLOOKUP(A206,'Worst Case'!A:C,3,0)</f>
        <v>-12</v>
      </c>
      <c r="I206" s="14">
        <f t="shared" si="14"/>
        <v>0</v>
      </c>
      <c r="J206" s="14" t="str">
        <f t="shared" si="15"/>
        <v>3-</v>
      </c>
      <c r="K206" s="14" t="str">
        <f t="shared" si="16"/>
        <v>3-</v>
      </c>
    </row>
    <row r="207" spans="1:11" x14ac:dyDescent="0.25">
      <c r="A207" t="s">
        <v>1058</v>
      </c>
      <c r="B207" t="s">
        <v>1059</v>
      </c>
      <c r="C207" t="s">
        <v>701</v>
      </c>
      <c r="D207" t="s">
        <v>1060</v>
      </c>
      <c r="E207" s="3">
        <v>4.59</v>
      </c>
      <c r="F207" s="14">
        <f t="shared" si="13"/>
        <v>4</v>
      </c>
      <c r="G207" s="14">
        <f>_xlfn.IFNA(VLOOKUP(A207,'Special Cases'!A:E,3,0),F207)</f>
        <v>4</v>
      </c>
      <c r="H207" t="e">
        <f>VLOOKUP(A207,'Worst Case'!A:C,3,0)</f>
        <v>#N/A</v>
      </c>
      <c r="I207" s="14">
        <f t="shared" si="14"/>
        <v>4</v>
      </c>
      <c r="J207" s="14">
        <f t="shared" si="15"/>
        <v>4</v>
      </c>
      <c r="K207" s="14">
        <f t="shared" si="16"/>
        <v>4</v>
      </c>
    </row>
    <row r="208" spans="1:11" x14ac:dyDescent="0.25">
      <c r="A208" t="s">
        <v>208</v>
      </c>
      <c r="B208" t="s">
        <v>1061</v>
      </c>
      <c r="C208" t="s">
        <v>701</v>
      </c>
      <c r="D208" t="s">
        <v>1062</v>
      </c>
      <c r="E208" s="3">
        <v>4.3600000000000003</v>
      </c>
      <c r="F208" s="14">
        <f t="shared" si="13"/>
        <v>4</v>
      </c>
      <c r="G208" s="14">
        <f>_xlfn.IFNA(VLOOKUP(A208,'Special Cases'!A:E,3,0),F208)</f>
        <v>4</v>
      </c>
      <c r="H208" t="e">
        <f>VLOOKUP(A208,'Worst Case'!A:C,3,0)</f>
        <v>#N/A</v>
      </c>
      <c r="I208" s="14">
        <f t="shared" si="14"/>
        <v>4</v>
      </c>
      <c r="J208" s="14">
        <f t="shared" si="15"/>
        <v>4</v>
      </c>
      <c r="K208" s="14">
        <f t="shared" si="16"/>
        <v>4</v>
      </c>
    </row>
    <row r="209" spans="1:11" x14ac:dyDescent="0.25">
      <c r="A209" t="s">
        <v>1063</v>
      </c>
      <c r="B209" t="s">
        <v>1064</v>
      </c>
      <c r="C209" t="s">
        <v>701</v>
      </c>
      <c r="D209" t="s">
        <v>710</v>
      </c>
      <c r="E209" s="3">
        <v>4.0999999999999996</v>
      </c>
      <c r="F209" s="14" t="str">
        <f t="shared" si="13"/>
        <v>4+</v>
      </c>
      <c r="G209" s="14" t="str">
        <f>_xlfn.IFNA(VLOOKUP(A209,'Special Cases'!A:E,3,0),F209)</f>
        <v>4+</v>
      </c>
      <c r="H209" t="e">
        <f>VLOOKUP(A209,'Worst Case'!A:C,3,0)</f>
        <v>#N/A</v>
      </c>
      <c r="I209" s="14" t="str">
        <f t="shared" si="14"/>
        <v>4+</v>
      </c>
      <c r="J209" s="14" t="str">
        <f t="shared" si="15"/>
        <v>4+</v>
      </c>
      <c r="K209" s="14" t="str">
        <f t="shared" si="16"/>
        <v>4+</v>
      </c>
    </row>
    <row r="210" spans="1:11" x14ac:dyDescent="0.25">
      <c r="A210" t="s">
        <v>1065</v>
      </c>
      <c r="B210" t="s">
        <v>1066</v>
      </c>
      <c r="C210" t="s">
        <v>701</v>
      </c>
      <c r="D210" t="s">
        <v>721</v>
      </c>
      <c r="E210" t="s">
        <v>722</v>
      </c>
      <c r="F210" s="14" t="e">
        <f t="shared" si="13"/>
        <v>#N/A</v>
      </c>
      <c r="G210" s="14" t="e">
        <f>_xlfn.IFNA(VLOOKUP(A210,'Special Cases'!A:E,3,0),F210)</f>
        <v>#N/A</v>
      </c>
      <c r="H210" t="e">
        <f>VLOOKUP(A210,'Worst Case'!A:C,3,0)</f>
        <v>#N/A</v>
      </c>
      <c r="I210" s="14" t="e">
        <f t="shared" si="14"/>
        <v>#N/A</v>
      </c>
      <c r="J210" s="14" t="e">
        <f t="shared" si="15"/>
        <v>#N/A</v>
      </c>
      <c r="K210" s="14" t="e">
        <f t="shared" si="16"/>
        <v>#N/A</v>
      </c>
    </row>
    <row r="211" spans="1:11" x14ac:dyDescent="0.25">
      <c r="A211" t="s">
        <v>380</v>
      </c>
      <c r="B211" t="s">
        <v>1067</v>
      </c>
      <c r="C211" t="s">
        <v>701</v>
      </c>
      <c r="D211" t="s">
        <v>1068</v>
      </c>
      <c r="E211" s="3">
        <v>4.04</v>
      </c>
      <c r="F211" s="14" t="str">
        <f t="shared" si="13"/>
        <v>4+</v>
      </c>
      <c r="G211" s="14" t="str">
        <f>_xlfn.IFNA(VLOOKUP(A211,'Special Cases'!A:E,3,0),F211)</f>
        <v>4+</v>
      </c>
      <c r="H211">
        <f>VLOOKUP(A211,'Worst Case'!A:C,3,0)</f>
        <v>0</v>
      </c>
      <c r="I211" s="14">
        <f t="shared" si="14"/>
        <v>0</v>
      </c>
      <c r="J211" s="14" t="str">
        <f t="shared" si="15"/>
        <v>4+</v>
      </c>
      <c r="K211" s="14" t="str">
        <f t="shared" si="16"/>
        <v>4+</v>
      </c>
    </row>
    <row r="212" spans="1:11" x14ac:dyDescent="0.25">
      <c r="A212" t="s">
        <v>272</v>
      </c>
      <c r="B212" t="s">
        <v>1069</v>
      </c>
      <c r="C212" t="s">
        <v>701</v>
      </c>
      <c r="D212" t="s">
        <v>1070</v>
      </c>
      <c r="E212" s="3">
        <v>3.97</v>
      </c>
      <c r="F212" s="14" t="str">
        <f t="shared" si="13"/>
        <v>3-</v>
      </c>
      <c r="G212" s="14" t="str">
        <f>_xlfn.IFNA(VLOOKUP(A212,'Special Cases'!A:E,3,0),F212)</f>
        <v>3-</v>
      </c>
      <c r="H212">
        <f>VLOOKUP(A212,'Worst Case'!A:C,3,0)</f>
        <v>-21</v>
      </c>
      <c r="I212" s="14">
        <f t="shared" si="14"/>
        <v>0</v>
      </c>
      <c r="J212" s="14" t="str">
        <f t="shared" si="15"/>
        <v>3-</v>
      </c>
      <c r="K212" s="14" t="str">
        <f t="shared" si="16"/>
        <v>3-</v>
      </c>
    </row>
    <row r="213" spans="1:11" x14ac:dyDescent="0.25">
      <c r="A213" t="s">
        <v>412</v>
      </c>
      <c r="B213" t="s">
        <v>684</v>
      </c>
      <c r="C213" t="s">
        <v>701</v>
      </c>
      <c r="D213" t="s">
        <v>1071</v>
      </c>
      <c r="E213" s="3">
        <v>4.9400000000000004</v>
      </c>
      <c r="F213" s="14" t="str">
        <f t="shared" si="13"/>
        <v>4-</v>
      </c>
      <c r="G213" s="14" t="str">
        <f>_xlfn.IFNA(VLOOKUP(A213,'Special Cases'!A:E,3,0),F213)</f>
        <v>4-</v>
      </c>
      <c r="H213">
        <f>VLOOKUP(A213,'Worst Case'!A:C,3,0)</f>
        <v>-85</v>
      </c>
      <c r="I213" s="14">
        <f t="shared" si="14"/>
        <v>0</v>
      </c>
      <c r="J213" s="14" t="str">
        <f t="shared" si="15"/>
        <v>4-</v>
      </c>
      <c r="K213" s="14" t="str">
        <f t="shared" si="16"/>
        <v>4-</v>
      </c>
    </row>
    <row r="214" spans="1:11" x14ac:dyDescent="0.25">
      <c r="A214" t="s">
        <v>47</v>
      </c>
      <c r="B214" t="s">
        <v>1072</v>
      </c>
      <c r="C214" t="s">
        <v>701</v>
      </c>
      <c r="D214" t="s">
        <v>916</v>
      </c>
      <c r="E214" s="3">
        <v>4.5</v>
      </c>
      <c r="F214" s="14">
        <f t="shared" si="13"/>
        <v>4</v>
      </c>
      <c r="G214" s="14">
        <f>_xlfn.IFNA(VLOOKUP(A214,'Special Cases'!A:E,3,0),F214)</f>
        <v>4</v>
      </c>
      <c r="H214" t="e">
        <f>VLOOKUP(A214,'Worst Case'!A:C,3,0)</f>
        <v>#N/A</v>
      </c>
      <c r="I214" s="14">
        <f t="shared" si="14"/>
        <v>4</v>
      </c>
      <c r="J214" s="14">
        <f t="shared" si="15"/>
        <v>4</v>
      </c>
      <c r="K214" s="14">
        <f t="shared" si="16"/>
        <v>4</v>
      </c>
    </row>
    <row r="215" spans="1:11" x14ac:dyDescent="0.25">
      <c r="A215" t="s">
        <v>207</v>
      </c>
      <c r="B215" t="s">
        <v>1073</v>
      </c>
      <c r="C215" t="s">
        <v>701</v>
      </c>
      <c r="D215" t="s">
        <v>1074</v>
      </c>
      <c r="E215" s="3">
        <v>3.51</v>
      </c>
      <c r="F215" s="14">
        <f t="shared" si="13"/>
        <v>3</v>
      </c>
      <c r="G215" s="14">
        <f>_xlfn.IFNA(VLOOKUP(A215,'Special Cases'!A:E,3,0),F215)</f>
        <v>3</v>
      </c>
      <c r="H215">
        <f>VLOOKUP(A215,'Worst Case'!A:C,3,0)</f>
        <v>0</v>
      </c>
      <c r="I215" s="14">
        <f t="shared" si="14"/>
        <v>0</v>
      </c>
      <c r="J215" s="14">
        <f t="shared" si="15"/>
        <v>3</v>
      </c>
      <c r="K215" s="14">
        <f t="shared" si="16"/>
        <v>3</v>
      </c>
    </row>
    <row r="216" spans="1:11" x14ac:dyDescent="0.25">
      <c r="A216" t="s">
        <v>1075</v>
      </c>
      <c r="B216" t="s">
        <v>1076</v>
      </c>
      <c r="C216" t="s">
        <v>701</v>
      </c>
      <c r="D216" t="s">
        <v>1077</v>
      </c>
      <c r="E216" s="3">
        <v>5.83</v>
      </c>
      <c r="F216" s="14" t="str">
        <f t="shared" si="13"/>
        <v>5-</v>
      </c>
      <c r="G216" s="14" t="str">
        <f>_xlfn.IFNA(VLOOKUP(A216,'Special Cases'!A:E,3,0),F216)</f>
        <v>5-</v>
      </c>
      <c r="H216" t="e">
        <f>VLOOKUP(A216,'Worst Case'!A:C,3,0)</f>
        <v>#N/A</v>
      </c>
      <c r="I216" s="14" t="str">
        <f t="shared" si="14"/>
        <v>5-</v>
      </c>
      <c r="J216" s="14" t="str">
        <f t="shared" si="15"/>
        <v>5-</v>
      </c>
      <c r="K216" s="14" t="str">
        <f t="shared" si="16"/>
        <v>5-</v>
      </c>
    </row>
    <row r="217" spans="1:11" x14ac:dyDescent="0.25">
      <c r="A217" t="s">
        <v>419</v>
      </c>
      <c r="B217" t="s">
        <v>1078</v>
      </c>
      <c r="C217" t="s">
        <v>701</v>
      </c>
      <c r="D217" t="s">
        <v>1079</v>
      </c>
      <c r="E217" s="3">
        <v>4.41</v>
      </c>
      <c r="F217" s="14">
        <f t="shared" si="13"/>
        <v>4</v>
      </c>
      <c r="G217" s="14">
        <f>_xlfn.IFNA(VLOOKUP(A217,'Special Cases'!A:E,3,0),F217)</f>
        <v>5</v>
      </c>
      <c r="H217">
        <f>VLOOKUP(A217,'Worst Case'!A:C,3,0)</f>
        <v>-23</v>
      </c>
      <c r="I217" s="14">
        <f t="shared" si="14"/>
        <v>0</v>
      </c>
      <c r="J217" s="14">
        <f t="shared" si="15"/>
        <v>5</v>
      </c>
      <c r="K217" s="14">
        <f t="shared" si="16"/>
        <v>5</v>
      </c>
    </row>
    <row r="218" spans="1:11" x14ac:dyDescent="0.25">
      <c r="A218" t="s">
        <v>223</v>
      </c>
      <c r="B218" t="s">
        <v>470</v>
      </c>
      <c r="C218" t="s">
        <v>701</v>
      </c>
      <c r="D218" t="s">
        <v>1080</v>
      </c>
      <c r="E218" s="3">
        <v>4.8899999999999997</v>
      </c>
      <c r="F218" s="14" t="str">
        <f t="shared" si="13"/>
        <v>4-</v>
      </c>
      <c r="G218" s="14" t="str">
        <f>_xlfn.IFNA(VLOOKUP(A218,'Special Cases'!A:E,3,0),F218)</f>
        <v>4-</v>
      </c>
      <c r="H218">
        <f>VLOOKUP(A218,'Worst Case'!A:C,3,0)</f>
        <v>-75</v>
      </c>
      <c r="I218" s="14">
        <f t="shared" si="14"/>
        <v>0</v>
      </c>
      <c r="J218" s="14" t="str">
        <f t="shared" si="15"/>
        <v>4-</v>
      </c>
      <c r="K218" s="14" t="str">
        <f t="shared" si="16"/>
        <v>4-</v>
      </c>
    </row>
    <row r="219" spans="1:11" x14ac:dyDescent="0.25">
      <c r="A219" t="s">
        <v>1081</v>
      </c>
      <c r="B219" t="s">
        <v>1082</v>
      </c>
      <c r="C219" t="s">
        <v>701</v>
      </c>
      <c r="D219" t="s">
        <v>916</v>
      </c>
      <c r="E219" s="3">
        <v>2.5</v>
      </c>
      <c r="F219" s="14">
        <f t="shared" si="13"/>
        <v>2</v>
      </c>
      <c r="G219" s="14">
        <f>_xlfn.IFNA(VLOOKUP(A219,'Special Cases'!A:E,3,0),F219)</f>
        <v>2</v>
      </c>
      <c r="H219" t="e">
        <f>VLOOKUP(A219,'Worst Case'!A:C,3,0)</f>
        <v>#N/A</v>
      </c>
      <c r="I219" s="14">
        <f t="shared" si="14"/>
        <v>2</v>
      </c>
      <c r="J219" s="14">
        <f t="shared" si="15"/>
        <v>2</v>
      </c>
      <c r="K219" s="14">
        <f t="shared" si="16"/>
        <v>2</v>
      </c>
    </row>
    <row r="220" spans="1:11" x14ac:dyDescent="0.25">
      <c r="A220" t="s">
        <v>299</v>
      </c>
      <c r="B220" t="s">
        <v>1083</v>
      </c>
      <c r="C220" t="s">
        <v>701</v>
      </c>
      <c r="D220" t="s">
        <v>1084</v>
      </c>
      <c r="E220" s="3">
        <v>4.5999999999999996</v>
      </c>
      <c r="F220" s="14">
        <f t="shared" si="13"/>
        <v>4</v>
      </c>
      <c r="G220" s="14">
        <f>_xlfn.IFNA(VLOOKUP(A220,'Special Cases'!A:E,3,0),F220)</f>
        <v>4</v>
      </c>
      <c r="H220" t="e">
        <f>VLOOKUP(A220,'Worst Case'!A:C,3,0)</f>
        <v>#N/A</v>
      </c>
      <c r="I220" s="14">
        <f t="shared" si="14"/>
        <v>4</v>
      </c>
      <c r="J220" s="14">
        <f t="shared" si="15"/>
        <v>4</v>
      </c>
      <c r="K220" s="14">
        <f t="shared" si="16"/>
        <v>4</v>
      </c>
    </row>
    <row r="221" spans="1:11" x14ac:dyDescent="0.25">
      <c r="A221" t="s">
        <v>266</v>
      </c>
      <c r="B221" t="s">
        <v>1085</v>
      </c>
      <c r="C221" t="s">
        <v>701</v>
      </c>
      <c r="D221" t="s">
        <v>1086</v>
      </c>
      <c r="E221" s="3">
        <v>4.32</v>
      </c>
      <c r="F221" s="14" t="str">
        <f t="shared" si="13"/>
        <v>4+</v>
      </c>
      <c r="G221" s="14" t="str">
        <f>_xlfn.IFNA(VLOOKUP(A221,'Special Cases'!A:E,3,0),F221)</f>
        <v>4+</v>
      </c>
      <c r="H221" t="e">
        <f>VLOOKUP(A221,'Worst Case'!A:C,3,0)</f>
        <v>#N/A</v>
      </c>
      <c r="I221" s="14" t="str">
        <f t="shared" si="14"/>
        <v>4+</v>
      </c>
      <c r="J221" s="14" t="str">
        <f t="shared" si="15"/>
        <v>4+</v>
      </c>
      <c r="K221" s="14" t="str">
        <f t="shared" si="16"/>
        <v>4+</v>
      </c>
    </row>
    <row r="222" spans="1:11" x14ac:dyDescent="0.25">
      <c r="A222" t="s">
        <v>382</v>
      </c>
      <c r="B222" t="s">
        <v>528</v>
      </c>
      <c r="C222" t="s">
        <v>701</v>
      </c>
      <c r="D222" t="s">
        <v>1087</v>
      </c>
      <c r="E222" s="3">
        <v>4.57</v>
      </c>
      <c r="F222" s="14">
        <f t="shared" si="13"/>
        <v>4</v>
      </c>
      <c r="G222" s="14">
        <f>_xlfn.IFNA(VLOOKUP(A222,'Special Cases'!A:E,3,0),F222)</f>
        <v>4</v>
      </c>
      <c r="H222">
        <f>VLOOKUP(A222,'Worst Case'!A:C,3,0)</f>
        <v>0</v>
      </c>
      <c r="I222" s="14">
        <f t="shared" si="14"/>
        <v>0</v>
      </c>
      <c r="J222" s="14">
        <f t="shared" si="15"/>
        <v>4</v>
      </c>
      <c r="K222" s="14">
        <f t="shared" si="16"/>
        <v>4</v>
      </c>
    </row>
    <row r="223" spans="1:11" x14ac:dyDescent="0.25">
      <c r="A223" t="s">
        <v>37</v>
      </c>
      <c r="B223" t="s">
        <v>1088</v>
      </c>
      <c r="C223" t="s">
        <v>701</v>
      </c>
      <c r="D223" t="s">
        <v>1089</v>
      </c>
      <c r="E223" s="3">
        <v>8.49</v>
      </c>
      <c r="F223" s="14">
        <f t="shared" si="13"/>
        <v>8</v>
      </c>
      <c r="G223" s="14" t="str">
        <f>_xlfn.IFNA(VLOOKUP(A223,'Special Cases'!A:E,3,0),F223)</f>
        <v>6-</v>
      </c>
      <c r="H223">
        <f>VLOOKUP(A223,'Worst Case'!A:C,3,0)</f>
        <v>0</v>
      </c>
      <c r="I223" s="14">
        <f t="shared" si="14"/>
        <v>0</v>
      </c>
      <c r="J223" s="14" t="str">
        <f t="shared" si="15"/>
        <v>6-</v>
      </c>
      <c r="K223" s="14" t="str">
        <f t="shared" si="16"/>
        <v>6-</v>
      </c>
    </row>
    <row r="224" spans="1:11" x14ac:dyDescent="0.25">
      <c r="A224" t="s">
        <v>1090</v>
      </c>
      <c r="B224" t="s">
        <v>1091</v>
      </c>
      <c r="C224" t="s">
        <v>701</v>
      </c>
      <c r="D224" t="s">
        <v>1092</v>
      </c>
      <c r="E224" s="3">
        <v>4.75</v>
      </c>
      <c r="F224" s="14" t="str">
        <f t="shared" si="13"/>
        <v>4-</v>
      </c>
      <c r="G224" s="14" t="str">
        <f>_xlfn.IFNA(VLOOKUP(A224,'Special Cases'!A:E,3,0),F224)</f>
        <v>4-</v>
      </c>
      <c r="H224" t="e">
        <f>VLOOKUP(A224,'Worst Case'!A:C,3,0)</f>
        <v>#N/A</v>
      </c>
      <c r="I224" s="14" t="str">
        <f t="shared" si="14"/>
        <v>4-</v>
      </c>
      <c r="J224" s="14" t="str">
        <f t="shared" si="15"/>
        <v>4-</v>
      </c>
      <c r="K224" s="14" t="str">
        <f t="shared" si="16"/>
        <v>4-</v>
      </c>
    </row>
    <row r="225" spans="1:11" x14ac:dyDescent="0.25">
      <c r="A225" t="s">
        <v>20</v>
      </c>
      <c r="B225" t="s">
        <v>435</v>
      </c>
      <c r="C225" t="s">
        <v>701</v>
      </c>
      <c r="D225" t="s">
        <v>1093</v>
      </c>
      <c r="E225" s="3">
        <v>4.07</v>
      </c>
      <c r="F225" s="14" t="str">
        <f t="shared" si="13"/>
        <v>4+</v>
      </c>
      <c r="G225" s="14" t="str">
        <f>_xlfn.IFNA(VLOOKUP(A225,'Special Cases'!A:E,3,0),F225)</f>
        <v>4+</v>
      </c>
      <c r="H225">
        <f>VLOOKUP(A225,'Worst Case'!A:C,3,0)</f>
        <v>0</v>
      </c>
      <c r="I225" s="14">
        <f t="shared" si="14"/>
        <v>0</v>
      </c>
      <c r="J225" s="14" t="str">
        <f t="shared" si="15"/>
        <v>4+</v>
      </c>
      <c r="K225" s="14" t="str">
        <f t="shared" si="16"/>
        <v>4+</v>
      </c>
    </row>
    <row r="226" spans="1:11" x14ac:dyDescent="0.25">
      <c r="A226" t="s">
        <v>216</v>
      </c>
      <c r="B226" t="s">
        <v>1094</v>
      </c>
      <c r="C226" t="s">
        <v>701</v>
      </c>
      <c r="D226" t="s">
        <v>830</v>
      </c>
      <c r="E226" s="3">
        <v>7</v>
      </c>
      <c r="F226" s="14" t="str">
        <f t="shared" si="13"/>
        <v>7+</v>
      </c>
      <c r="G226" s="14" t="str">
        <f>_xlfn.IFNA(VLOOKUP(A226,'Special Cases'!A:E,3,0),F226)</f>
        <v>7+</v>
      </c>
      <c r="H226" t="e">
        <f>VLOOKUP(A226,'Worst Case'!A:C,3,0)</f>
        <v>#N/A</v>
      </c>
      <c r="I226" s="14" t="str">
        <f t="shared" si="14"/>
        <v>7+</v>
      </c>
      <c r="J226" s="14" t="str">
        <f t="shared" si="15"/>
        <v>7+</v>
      </c>
      <c r="K226" s="14" t="str">
        <f t="shared" si="16"/>
        <v>7+</v>
      </c>
    </row>
    <row r="227" spans="1:11" x14ac:dyDescent="0.25">
      <c r="A227" t="s">
        <v>172</v>
      </c>
      <c r="B227" t="s">
        <v>1095</v>
      </c>
      <c r="C227" t="s">
        <v>701</v>
      </c>
      <c r="D227" t="s">
        <v>1096</v>
      </c>
      <c r="E227" s="3">
        <v>4.3499999999999996</v>
      </c>
      <c r="F227" s="14">
        <f t="shared" si="13"/>
        <v>4</v>
      </c>
      <c r="G227" s="14">
        <f>_xlfn.IFNA(VLOOKUP(A227,'Special Cases'!A:E,3,0),F227)</f>
        <v>4</v>
      </c>
      <c r="H227" t="e">
        <f>VLOOKUP(A227,'Worst Case'!A:C,3,0)</f>
        <v>#N/A</v>
      </c>
      <c r="I227" s="14">
        <f t="shared" si="14"/>
        <v>4</v>
      </c>
      <c r="J227" s="14">
        <f t="shared" si="15"/>
        <v>4</v>
      </c>
      <c r="K227" s="14">
        <f t="shared" si="16"/>
        <v>4</v>
      </c>
    </row>
    <row r="228" spans="1:11" x14ac:dyDescent="0.25">
      <c r="A228" t="s">
        <v>35</v>
      </c>
      <c r="B228" t="s">
        <v>78</v>
      </c>
      <c r="C228" t="s">
        <v>701</v>
      </c>
      <c r="D228" t="s">
        <v>830</v>
      </c>
      <c r="E228" s="3">
        <v>2.5</v>
      </c>
      <c r="F228" s="14">
        <f t="shared" si="13"/>
        <v>2</v>
      </c>
      <c r="G228" s="14" t="str">
        <f>_xlfn.IFNA(VLOOKUP(A228,'Special Cases'!A:E,3,0),F228)</f>
        <v>6-</v>
      </c>
      <c r="H228">
        <f>VLOOKUP(A228,'Worst Case'!A:C,3,0)</f>
        <v>0</v>
      </c>
      <c r="I228" s="14">
        <f t="shared" si="14"/>
        <v>0</v>
      </c>
      <c r="J228" s="14" t="str">
        <f t="shared" si="15"/>
        <v>6-</v>
      </c>
      <c r="K228" s="14" t="str">
        <f t="shared" si="16"/>
        <v>6-</v>
      </c>
    </row>
    <row r="229" spans="1:11" x14ac:dyDescent="0.25">
      <c r="A229" t="s">
        <v>46</v>
      </c>
      <c r="B229" t="s">
        <v>302</v>
      </c>
      <c r="C229" t="s">
        <v>701</v>
      </c>
      <c r="D229" t="s">
        <v>916</v>
      </c>
      <c r="E229" s="3">
        <v>5.5</v>
      </c>
      <c r="F229" s="14">
        <f t="shared" si="13"/>
        <v>5</v>
      </c>
      <c r="G229" s="14" t="str">
        <f>_xlfn.IFNA(VLOOKUP(A229,'Special Cases'!A:E,3,0),F229)</f>
        <v>5-</v>
      </c>
      <c r="H229" t="e">
        <f>VLOOKUP(A229,'Worst Case'!A:C,3,0)</f>
        <v>#N/A</v>
      </c>
      <c r="I229" s="14" t="str">
        <f t="shared" si="14"/>
        <v>5-</v>
      </c>
      <c r="J229" s="14" t="str">
        <f t="shared" si="15"/>
        <v>5-</v>
      </c>
      <c r="K229" s="14" t="str">
        <f t="shared" si="16"/>
        <v>5-</v>
      </c>
    </row>
    <row r="230" spans="1:11" x14ac:dyDescent="0.25">
      <c r="A230" t="s">
        <v>248</v>
      </c>
      <c r="B230" t="s">
        <v>1097</v>
      </c>
      <c r="C230" t="s">
        <v>701</v>
      </c>
      <c r="D230" t="s">
        <v>1098</v>
      </c>
      <c r="E230" s="3">
        <v>4.84</v>
      </c>
      <c r="F230" s="14" t="str">
        <f t="shared" si="13"/>
        <v>4-</v>
      </c>
      <c r="G230" s="14" t="str">
        <f>_xlfn.IFNA(VLOOKUP(A230,'Special Cases'!A:E,3,0),F230)</f>
        <v>4-</v>
      </c>
      <c r="H230" t="e">
        <f>VLOOKUP(A230,'Worst Case'!A:C,3,0)</f>
        <v>#N/A</v>
      </c>
      <c r="I230" s="14" t="str">
        <f t="shared" si="14"/>
        <v>4-</v>
      </c>
      <c r="J230" s="14" t="str">
        <f t="shared" si="15"/>
        <v>4-</v>
      </c>
      <c r="K230" s="14" t="str">
        <f t="shared" si="16"/>
        <v>4-</v>
      </c>
    </row>
    <row r="231" spans="1:11" x14ac:dyDescent="0.25">
      <c r="A231" t="s">
        <v>1099</v>
      </c>
      <c r="B231" t="s">
        <v>1100</v>
      </c>
      <c r="C231" t="s">
        <v>701</v>
      </c>
      <c r="D231" t="s">
        <v>1101</v>
      </c>
      <c r="E231" s="3">
        <v>4.96</v>
      </c>
      <c r="F231" s="14" t="str">
        <f t="shared" si="13"/>
        <v>4-</v>
      </c>
      <c r="G231" s="14" t="str">
        <f>_xlfn.IFNA(VLOOKUP(A231,'Special Cases'!A:E,3,0),F231)</f>
        <v>4-</v>
      </c>
      <c r="H231" t="e">
        <f>VLOOKUP(A231,'Worst Case'!A:C,3,0)</f>
        <v>#N/A</v>
      </c>
      <c r="I231" s="14" t="str">
        <f t="shared" si="14"/>
        <v>4-</v>
      </c>
      <c r="J231" s="14" t="str">
        <f t="shared" si="15"/>
        <v>4-</v>
      </c>
      <c r="K231" s="14" t="str">
        <f t="shared" si="16"/>
        <v>4-</v>
      </c>
    </row>
    <row r="232" spans="1:11" x14ac:dyDescent="0.25">
      <c r="A232" t="s">
        <v>373</v>
      </c>
      <c r="B232" t="s">
        <v>505</v>
      </c>
      <c r="C232" t="s">
        <v>701</v>
      </c>
      <c r="D232" t="s">
        <v>1102</v>
      </c>
      <c r="E232" s="3">
        <v>3.37</v>
      </c>
      <c r="F232" s="14">
        <f t="shared" si="13"/>
        <v>3</v>
      </c>
      <c r="G232" s="14">
        <f>_xlfn.IFNA(VLOOKUP(A232,'Special Cases'!A:E,3,0),F232)</f>
        <v>3</v>
      </c>
      <c r="H232">
        <f>VLOOKUP(A232,'Worst Case'!A:C,3,0)</f>
        <v>0</v>
      </c>
      <c r="I232" s="14">
        <f t="shared" si="14"/>
        <v>0</v>
      </c>
      <c r="J232" s="14">
        <f t="shared" si="15"/>
        <v>3</v>
      </c>
      <c r="K232" s="14">
        <f t="shared" si="16"/>
        <v>3</v>
      </c>
    </row>
    <row r="233" spans="1:11" x14ac:dyDescent="0.25">
      <c r="A233" t="s">
        <v>169</v>
      </c>
      <c r="B233" t="s">
        <v>1103</v>
      </c>
      <c r="C233" t="s">
        <v>701</v>
      </c>
      <c r="D233" t="s">
        <v>1104</v>
      </c>
      <c r="E233" s="3">
        <v>5.68</v>
      </c>
      <c r="F233" s="14" t="str">
        <f t="shared" si="13"/>
        <v>5-</v>
      </c>
      <c r="G233" s="14" t="str">
        <f>_xlfn.IFNA(VLOOKUP(A233,'Special Cases'!A:E,3,0),F233)</f>
        <v>5-</v>
      </c>
      <c r="H233" t="e">
        <f>VLOOKUP(A233,'Worst Case'!A:C,3,0)</f>
        <v>#N/A</v>
      </c>
      <c r="I233" s="14" t="str">
        <f t="shared" si="14"/>
        <v>5-</v>
      </c>
      <c r="J233" s="14" t="str">
        <f t="shared" si="15"/>
        <v>5-</v>
      </c>
      <c r="K233" s="14" t="str">
        <f t="shared" si="16"/>
        <v>5-</v>
      </c>
    </row>
    <row r="234" spans="1:11" x14ac:dyDescent="0.25">
      <c r="A234" t="s">
        <v>360</v>
      </c>
      <c r="B234" t="s">
        <v>482</v>
      </c>
      <c r="C234" t="s">
        <v>701</v>
      </c>
      <c r="D234" t="s">
        <v>1105</v>
      </c>
      <c r="E234" s="3">
        <v>4.1900000000000004</v>
      </c>
      <c r="F234" s="14" t="str">
        <f t="shared" si="13"/>
        <v>4+</v>
      </c>
      <c r="G234" s="14" t="str">
        <f>_xlfn.IFNA(VLOOKUP(A234,'Special Cases'!A:E,3,0),F234)</f>
        <v>4+</v>
      </c>
      <c r="H234">
        <f>VLOOKUP(A234,'Worst Case'!A:C,3,0)</f>
        <v>0</v>
      </c>
      <c r="I234" s="14">
        <f t="shared" si="14"/>
        <v>0</v>
      </c>
      <c r="J234" s="14" t="str">
        <f t="shared" si="15"/>
        <v>4+</v>
      </c>
      <c r="K234" s="14" t="str">
        <f t="shared" si="16"/>
        <v>4+</v>
      </c>
    </row>
    <row r="235" spans="1:11" x14ac:dyDescent="0.25">
      <c r="A235" t="s">
        <v>180</v>
      </c>
      <c r="B235" t="s">
        <v>1106</v>
      </c>
      <c r="C235" t="s">
        <v>701</v>
      </c>
      <c r="D235" t="s">
        <v>1107</v>
      </c>
      <c r="E235" s="3">
        <v>4.09</v>
      </c>
      <c r="F235" s="14" t="str">
        <f t="shared" si="13"/>
        <v>4+</v>
      </c>
      <c r="G235" s="14" t="str">
        <f>_xlfn.IFNA(VLOOKUP(A235,'Special Cases'!A:E,3,0),F235)</f>
        <v>4+</v>
      </c>
      <c r="H235" t="e">
        <f>VLOOKUP(A235,'Worst Case'!A:C,3,0)</f>
        <v>#N/A</v>
      </c>
      <c r="I235" s="14" t="str">
        <f t="shared" si="14"/>
        <v>4+</v>
      </c>
      <c r="J235" s="14" t="str">
        <f t="shared" si="15"/>
        <v>4+</v>
      </c>
      <c r="K235" s="14" t="str">
        <f t="shared" si="16"/>
        <v>4+</v>
      </c>
    </row>
    <row r="236" spans="1:11" x14ac:dyDescent="0.25">
      <c r="A236" t="s">
        <v>199</v>
      </c>
      <c r="B236" t="s">
        <v>452</v>
      </c>
      <c r="C236" t="s">
        <v>701</v>
      </c>
      <c r="D236" t="s">
        <v>1108</v>
      </c>
      <c r="E236" s="3">
        <v>4.46</v>
      </c>
      <c r="F236" s="14">
        <f t="shared" si="13"/>
        <v>4</v>
      </c>
      <c r="G236" s="14">
        <f>_xlfn.IFNA(VLOOKUP(A236,'Special Cases'!A:E,3,0),F236)</f>
        <v>4</v>
      </c>
      <c r="H236">
        <f>VLOOKUP(A236,'Worst Case'!A:C,3,0)</f>
        <v>0</v>
      </c>
      <c r="I236" s="14">
        <f t="shared" si="14"/>
        <v>0</v>
      </c>
      <c r="J236" s="14">
        <f t="shared" si="15"/>
        <v>4</v>
      </c>
      <c r="K236" s="14">
        <f t="shared" si="16"/>
        <v>4</v>
      </c>
    </row>
    <row r="237" spans="1:11" x14ac:dyDescent="0.25">
      <c r="A237" t="s">
        <v>198</v>
      </c>
      <c r="B237" t="s">
        <v>1109</v>
      </c>
      <c r="C237" t="s">
        <v>701</v>
      </c>
      <c r="D237" t="s">
        <v>1110</v>
      </c>
      <c r="E237" s="3">
        <v>5.98</v>
      </c>
      <c r="F237" s="14" t="str">
        <f t="shared" si="13"/>
        <v>5-</v>
      </c>
      <c r="G237" s="14" t="str">
        <f>_xlfn.IFNA(VLOOKUP(A237,'Special Cases'!A:E,3,0),F237)</f>
        <v>5-</v>
      </c>
      <c r="H237" t="e">
        <f>VLOOKUP(A237,'Worst Case'!A:C,3,0)</f>
        <v>#N/A</v>
      </c>
      <c r="I237" s="14" t="str">
        <f t="shared" si="14"/>
        <v>5-</v>
      </c>
      <c r="J237" s="14" t="str">
        <f t="shared" si="15"/>
        <v>5-</v>
      </c>
      <c r="K237" s="14" t="str">
        <f t="shared" si="16"/>
        <v>5-</v>
      </c>
    </row>
    <row r="238" spans="1:11" x14ac:dyDescent="0.25">
      <c r="A238" t="s">
        <v>401</v>
      </c>
      <c r="B238" t="s">
        <v>552</v>
      </c>
      <c r="C238" t="s">
        <v>701</v>
      </c>
      <c r="D238" t="s">
        <v>1111</v>
      </c>
      <c r="E238" s="3">
        <v>5.47</v>
      </c>
      <c r="F238" s="14">
        <f t="shared" si="13"/>
        <v>5</v>
      </c>
      <c r="G238" s="14">
        <f>_xlfn.IFNA(VLOOKUP(A238,'Special Cases'!A:E,3,0),F238)</f>
        <v>6</v>
      </c>
      <c r="H238">
        <f>VLOOKUP(A238,'Worst Case'!A:C,3,0)</f>
        <v>0</v>
      </c>
      <c r="I238" s="14">
        <f t="shared" si="14"/>
        <v>0</v>
      </c>
      <c r="J238" s="14">
        <f t="shared" si="15"/>
        <v>6</v>
      </c>
      <c r="K238" s="14">
        <f t="shared" si="16"/>
        <v>6</v>
      </c>
    </row>
    <row r="239" spans="1:11" x14ac:dyDescent="0.25">
      <c r="A239" t="s">
        <v>170</v>
      </c>
      <c r="B239" t="s">
        <v>1112</v>
      </c>
      <c r="C239" t="s">
        <v>701</v>
      </c>
      <c r="D239" t="s">
        <v>1113</v>
      </c>
      <c r="E239" s="3">
        <v>3.76</v>
      </c>
      <c r="F239" s="14" t="str">
        <f t="shared" si="13"/>
        <v>3-</v>
      </c>
      <c r="G239" s="14" t="str">
        <f>_xlfn.IFNA(VLOOKUP(A239,'Special Cases'!A:E,3,0),F239)</f>
        <v>3-</v>
      </c>
      <c r="H239" t="e">
        <f>VLOOKUP(A239,'Worst Case'!A:C,3,0)</f>
        <v>#N/A</v>
      </c>
      <c r="I239" s="14" t="str">
        <f t="shared" si="14"/>
        <v>3-</v>
      </c>
      <c r="J239" s="14" t="str">
        <f t="shared" si="15"/>
        <v>3-</v>
      </c>
      <c r="K239" s="14" t="str">
        <f t="shared" si="16"/>
        <v>3-</v>
      </c>
    </row>
    <row r="240" spans="1:11" x14ac:dyDescent="0.25">
      <c r="A240" t="s">
        <v>269</v>
      </c>
      <c r="B240" t="s">
        <v>503</v>
      </c>
      <c r="C240" t="s">
        <v>701</v>
      </c>
      <c r="D240" t="s">
        <v>1114</v>
      </c>
      <c r="E240" s="3">
        <v>3.26</v>
      </c>
      <c r="F240" s="14" t="str">
        <f t="shared" si="13"/>
        <v>3+</v>
      </c>
      <c r="G240" s="14" t="str">
        <f>_xlfn.IFNA(VLOOKUP(A240,'Special Cases'!A:E,3,0),F240)</f>
        <v>3+</v>
      </c>
      <c r="H240">
        <f>VLOOKUP(A240,'Worst Case'!A:C,3,0)</f>
        <v>-9</v>
      </c>
      <c r="I240" s="14">
        <f t="shared" si="14"/>
        <v>0</v>
      </c>
      <c r="J240" s="14" t="str">
        <f t="shared" si="15"/>
        <v>3+</v>
      </c>
      <c r="K240" s="14" t="str">
        <f t="shared" si="16"/>
        <v>3+</v>
      </c>
    </row>
    <row r="241" spans="1:11" x14ac:dyDescent="0.25">
      <c r="A241" t="s">
        <v>234</v>
      </c>
      <c r="B241" t="s">
        <v>478</v>
      </c>
      <c r="C241" t="s">
        <v>701</v>
      </c>
      <c r="D241" t="s">
        <v>1115</v>
      </c>
      <c r="E241" s="3">
        <v>4.4400000000000004</v>
      </c>
      <c r="F241" s="14">
        <f t="shared" si="13"/>
        <v>4</v>
      </c>
      <c r="G241" s="14">
        <f>_xlfn.IFNA(VLOOKUP(A241,'Special Cases'!A:E,3,0),F241)</f>
        <v>4</v>
      </c>
      <c r="H241">
        <f>VLOOKUP(A241,'Worst Case'!A:C,3,0)</f>
        <v>0</v>
      </c>
      <c r="I241" s="14">
        <f t="shared" si="14"/>
        <v>0</v>
      </c>
      <c r="J241" s="14">
        <f t="shared" si="15"/>
        <v>4</v>
      </c>
      <c r="K241" s="14">
        <f t="shared" si="16"/>
        <v>4</v>
      </c>
    </row>
    <row r="242" spans="1:11" x14ac:dyDescent="0.25">
      <c r="A242" t="s">
        <v>1116</v>
      </c>
      <c r="B242" t="s">
        <v>1117</v>
      </c>
      <c r="C242" t="s">
        <v>701</v>
      </c>
      <c r="D242" t="s">
        <v>1118</v>
      </c>
      <c r="E242" s="3">
        <v>5.5</v>
      </c>
      <c r="F242" s="14">
        <f t="shared" si="13"/>
        <v>5</v>
      </c>
      <c r="G242" s="14">
        <f>_xlfn.IFNA(VLOOKUP(A242,'Special Cases'!A:E,3,0),F242)</f>
        <v>5</v>
      </c>
      <c r="H242" t="e">
        <f>VLOOKUP(A242,'Worst Case'!A:C,3,0)</f>
        <v>#N/A</v>
      </c>
      <c r="I242" s="14">
        <f t="shared" si="14"/>
        <v>5</v>
      </c>
      <c r="J242" s="14">
        <f t="shared" si="15"/>
        <v>5</v>
      </c>
      <c r="K242" s="14">
        <f t="shared" si="16"/>
        <v>5</v>
      </c>
    </row>
    <row r="243" spans="1:11" x14ac:dyDescent="0.25">
      <c r="A243" t="s">
        <v>214</v>
      </c>
      <c r="B243" t="s">
        <v>1119</v>
      </c>
      <c r="C243" t="s">
        <v>701</v>
      </c>
      <c r="D243" t="s">
        <v>1120</v>
      </c>
      <c r="E243" s="3">
        <v>5.6</v>
      </c>
      <c r="F243" s="14">
        <f t="shared" si="13"/>
        <v>5</v>
      </c>
      <c r="G243" s="14">
        <f>_xlfn.IFNA(VLOOKUP(A243,'Special Cases'!A:E,3,0),F243)</f>
        <v>5</v>
      </c>
      <c r="H243" t="e">
        <f>VLOOKUP(A243,'Worst Case'!A:C,3,0)</f>
        <v>#N/A</v>
      </c>
      <c r="I243" s="14">
        <f t="shared" si="14"/>
        <v>5</v>
      </c>
      <c r="J243" s="14">
        <f t="shared" si="15"/>
        <v>5</v>
      </c>
      <c r="K243" s="14">
        <f t="shared" si="16"/>
        <v>5</v>
      </c>
    </row>
    <row r="244" spans="1:11" x14ac:dyDescent="0.25">
      <c r="A244" t="s">
        <v>252</v>
      </c>
      <c r="B244" t="s">
        <v>491</v>
      </c>
      <c r="C244" t="s">
        <v>701</v>
      </c>
      <c r="D244" t="s">
        <v>1121</v>
      </c>
      <c r="E244" s="3">
        <v>4.92</v>
      </c>
      <c r="F244" s="14" t="str">
        <f t="shared" si="13"/>
        <v>4-</v>
      </c>
      <c r="G244" s="14" t="str">
        <f>_xlfn.IFNA(VLOOKUP(A244,'Special Cases'!A:E,3,0),F244)</f>
        <v>4-</v>
      </c>
      <c r="H244">
        <f>VLOOKUP(A244,'Worst Case'!A:C,3,0)</f>
        <v>0</v>
      </c>
      <c r="I244" s="14">
        <f t="shared" si="14"/>
        <v>0</v>
      </c>
      <c r="J244" s="14" t="str">
        <f t="shared" si="15"/>
        <v>4-</v>
      </c>
      <c r="K244" s="14" t="str">
        <f t="shared" si="16"/>
        <v>4-</v>
      </c>
    </row>
    <row r="245" spans="1:11" x14ac:dyDescent="0.25">
      <c r="A245" t="s">
        <v>1122</v>
      </c>
      <c r="B245" t="s">
        <v>1123</v>
      </c>
      <c r="C245" t="s">
        <v>701</v>
      </c>
      <c r="D245" t="s">
        <v>1124</v>
      </c>
      <c r="E245" s="3">
        <v>3.97</v>
      </c>
      <c r="F245" s="14" t="str">
        <f t="shared" si="13"/>
        <v>3-</v>
      </c>
      <c r="G245" s="14" t="str">
        <f>_xlfn.IFNA(VLOOKUP(A245,'Special Cases'!A:E,3,0),F245)</f>
        <v>3-</v>
      </c>
      <c r="H245" t="e">
        <f>VLOOKUP(A245,'Worst Case'!A:C,3,0)</f>
        <v>#N/A</v>
      </c>
      <c r="I245" s="14" t="str">
        <f t="shared" si="14"/>
        <v>3-</v>
      </c>
      <c r="J245" s="14" t="str">
        <f t="shared" si="15"/>
        <v>3-</v>
      </c>
      <c r="K245" s="14" t="str">
        <f t="shared" si="16"/>
        <v>3-</v>
      </c>
    </row>
    <row r="246" spans="1:11" x14ac:dyDescent="0.25">
      <c r="A246" t="s">
        <v>34</v>
      </c>
      <c r="B246" t="s">
        <v>1125</v>
      </c>
      <c r="C246" t="s">
        <v>701</v>
      </c>
      <c r="D246" t="s">
        <v>1126</v>
      </c>
      <c r="E246" s="3">
        <v>5.0599999999999996</v>
      </c>
      <c r="F246" s="14" t="str">
        <f t="shared" si="13"/>
        <v>5+</v>
      </c>
      <c r="G246" s="14" t="str">
        <f>_xlfn.IFNA(VLOOKUP(A246,'Special Cases'!A:E,3,0),F246)</f>
        <v>5+</v>
      </c>
      <c r="H246" t="e">
        <f>VLOOKUP(A246,'Worst Case'!A:C,3,0)</f>
        <v>#N/A</v>
      </c>
      <c r="I246" s="14" t="str">
        <f t="shared" si="14"/>
        <v>5+</v>
      </c>
      <c r="J246" s="14" t="str">
        <f t="shared" si="15"/>
        <v>5+</v>
      </c>
      <c r="K246" s="14" t="str">
        <f t="shared" si="16"/>
        <v>5+</v>
      </c>
    </row>
    <row r="247" spans="1:11" x14ac:dyDescent="0.25">
      <c r="A247" t="s">
        <v>213</v>
      </c>
      <c r="B247" t="s">
        <v>1127</v>
      </c>
      <c r="C247" t="s">
        <v>701</v>
      </c>
      <c r="D247" t="s">
        <v>830</v>
      </c>
      <c r="E247" s="3">
        <v>10</v>
      </c>
      <c r="F247" s="14">
        <f t="shared" si="13"/>
        <v>10</v>
      </c>
      <c r="G247" s="14">
        <f>_xlfn.IFNA(VLOOKUP(A247,'Special Cases'!A:E,3,0),F247)</f>
        <v>10</v>
      </c>
      <c r="H247">
        <f>VLOOKUP(A247,'Worst Case'!A:C,3,0)</f>
        <v>-4825</v>
      </c>
      <c r="I247" s="14">
        <f t="shared" si="14"/>
        <v>10</v>
      </c>
      <c r="J247" s="14">
        <f t="shared" si="15"/>
        <v>10</v>
      </c>
      <c r="K247" s="14">
        <f t="shared" si="16"/>
        <v>10</v>
      </c>
    </row>
    <row r="248" spans="1:11" x14ac:dyDescent="0.25">
      <c r="A248" t="s">
        <v>287</v>
      </c>
      <c r="B248" t="s">
        <v>515</v>
      </c>
      <c r="C248" t="s">
        <v>701</v>
      </c>
      <c r="D248" t="s">
        <v>1128</v>
      </c>
      <c r="E248" s="3">
        <v>4.3499999999999996</v>
      </c>
      <c r="F248" s="14">
        <f t="shared" si="13"/>
        <v>4</v>
      </c>
      <c r="G248" s="14">
        <f>_xlfn.IFNA(VLOOKUP(A248,'Special Cases'!A:E,3,0),F248)</f>
        <v>4</v>
      </c>
      <c r="H248">
        <f>VLOOKUP(A248,'Worst Case'!A:C,3,0)</f>
        <v>0</v>
      </c>
      <c r="I248" s="14">
        <f t="shared" si="14"/>
        <v>0</v>
      </c>
      <c r="J248" s="14">
        <f t="shared" si="15"/>
        <v>4</v>
      </c>
      <c r="K248" s="14">
        <f t="shared" si="16"/>
        <v>4</v>
      </c>
    </row>
    <row r="249" spans="1:11" x14ac:dyDescent="0.25">
      <c r="A249" t="s">
        <v>275</v>
      </c>
      <c r="B249" t="s">
        <v>510</v>
      </c>
      <c r="C249" t="s">
        <v>701</v>
      </c>
      <c r="D249" t="s">
        <v>1129</v>
      </c>
      <c r="E249" s="3">
        <v>4.79</v>
      </c>
      <c r="F249" s="14" t="str">
        <f t="shared" si="13"/>
        <v>4-</v>
      </c>
      <c r="G249" s="14" t="str">
        <f>_xlfn.IFNA(VLOOKUP(A249,'Special Cases'!A:E,3,0),F249)</f>
        <v>4-</v>
      </c>
      <c r="H249">
        <f>VLOOKUP(A249,'Worst Case'!A:C,3,0)</f>
        <v>0</v>
      </c>
      <c r="I249" s="14">
        <f t="shared" si="14"/>
        <v>0</v>
      </c>
      <c r="J249" s="14" t="str">
        <f t="shared" si="15"/>
        <v>4-</v>
      </c>
      <c r="K249" s="14" t="str">
        <f t="shared" si="16"/>
        <v>4-</v>
      </c>
    </row>
    <row r="250" spans="1:11" x14ac:dyDescent="0.25">
      <c r="A250" t="s">
        <v>398</v>
      </c>
      <c r="B250" t="s">
        <v>1130</v>
      </c>
      <c r="C250" t="s">
        <v>701</v>
      </c>
      <c r="D250" t="s">
        <v>1131</v>
      </c>
      <c r="E250" s="3">
        <v>4.7300000000000004</v>
      </c>
      <c r="F250" s="14" t="str">
        <f t="shared" si="13"/>
        <v>4-</v>
      </c>
      <c r="G250" s="14" t="str">
        <f>_xlfn.IFNA(VLOOKUP(A250,'Special Cases'!A:E,3,0),F250)</f>
        <v>5-</v>
      </c>
      <c r="H250">
        <f>VLOOKUP(A250,'Worst Case'!A:C,3,0)</f>
        <v>-24</v>
      </c>
      <c r="I250" s="14">
        <f t="shared" si="14"/>
        <v>0</v>
      </c>
      <c r="J250" s="14" t="str">
        <f t="shared" si="15"/>
        <v>5-</v>
      </c>
      <c r="K250" s="14" t="str">
        <f t="shared" si="16"/>
        <v>5-</v>
      </c>
    </row>
    <row r="251" spans="1:11" x14ac:dyDescent="0.25">
      <c r="A251" t="s">
        <v>1132</v>
      </c>
      <c r="B251" t="s">
        <v>1133</v>
      </c>
      <c r="C251" t="s">
        <v>701</v>
      </c>
      <c r="D251" t="s">
        <v>1134</v>
      </c>
      <c r="E251" s="3">
        <v>7.13</v>
      </c>
      <c r="F251" s="14" t="str">
        <f t="shared" si="13"/>
        <v>7+</v>
      </c>
      <c r="G251" s="14" t="str">
        <f>_xlfn.IFNA(VLOOKUP(A251,'Special Cases'!A:E,3,0),F251)</f>
        <v>7+</v>
      </c>
      <c r="H251" t="e">
        <f>VLOOKUP(A251,'Worst Case'!A:C,3,0)</f>
        <v>#N/A</v>
      </c>
      <c r="I251" s="14" t="str">
        <f t="shared" si="14"/>
        <v>7+</v>
      </c>
      <c r="J251" s="14" t="str">
        <f t="shared" si="15"/>
        <v>7+</v>
      </c>
      <c r="K251" s="14" t="str">
        <f t="shared" si="16"/>
        <v>7+</v>
      </c>
    </row>
    <row r="252" spans="1:11" x14ac:dyDescent="0.25">
      <c r="A252" t="s">
        <v>350</v>
      </c>
      <c r="B252" t="s">
        <v>1135</v>
      </c>
      <c r="C252" t="s">
        <v>701</v>
      </c>
      <c r="D252" t="s">
        <v>1136</v>
      </c>
      <c r="E252" s="3">
        <v>4.49</v>
      </c>
      <c r="F252" s="14">
        <f t="shared" si="13"/>
        <v>4</v>
      </c>
      <c r="G252" s="14">
        <f>_xlfn.IFNA(VLOOKUP(A252,'Special Cases'!A:E,3,0),F252)</f>
        <v>4</v>
      </c>
      <c r="H252">
        <f>VLOOKUP(A252,'Worst Case'!A:C,3,0)</f>
        <v>0</v>
      </c>
      <c r="I252" s="14">
        <f t="shared" si="14"/>
        <v>0</v>
      </c>
      <c r="J252" s="14">
        <f t="shared" si="15"/>
        <v>4</v>
      </c>
      <c r="K252" s="14">
        <f t="shared" si="16"/>
        <v>4</v>
      </c>
    </row>
    <row r="253" spans="1:11" x14ac:dyDescent="0.25">
      <c r="A253" t="s">
        <v>1137</v>
      </c>
      <c r="B253" t="s">
        <v>1138</v>
      </c>
      <c r="C253" t="s">
        <v>701</v>
      </c>
      <c r="D253" t="s">
        <v>1139</v>
      </c>
      <c r="E253" s="3">
        <v>4.72</v>
      </c>
      <c r="F253" s="14" t="str">
        <f t="shared" si="13"/>
        <v>4-</v>
      </c>
      <c r="G253" s="14" t="str">
        <f>_xlfn.IFNA(VLOOKUP(A253,'Special Cases'!A:E,3,0),F253)</f>
        <v>4-</v>
      </c>
      <c r="H253" t="e">
        <f>VLOOKUP(A253,'Worst Case'!A:C,3,0)</f>
        <v>#N/A</v>
      </c>
      <c r="I253" s="14" t="str">
        <f t="shared" si="14"/>
        <v>4-</v>
      </c>
      <c r="J253" s="14" t="str">
        <f t="shared" si="15"/>
        <v>4-</v>
      </c>
      <c r="K253" s="14" t="str">
        <f t="shared" si="16"/>
        <v>4-</v>
      </c>
    </row>
    <row r="254" spans="1:11" x14ac:dyDescent="0.25">
      <c r="A254" t="s">
        <v>22</v>
      </c>
      <c r="B254" t="s">
        <v>1140</v>
      </c>
      <c r="C254" t="s">
        <v>701</v>
      </c>
      <c r="D254" t="s">
        <v>1141</v>
      </c>
      <c r="E254" s="3">
        <v>4.0599999999999996</v>
      </c>
      <c r="F254" s="14" t="str">
        <f t="shared" si="13"/>
        <v>4+</v>
      </c>
      <c r="G254" s="14" t="str">
        <f>_xlfn.IFNA(VLOOKUP(A254,'Special Cases'!A:E,3,0),F254)</f>
        <v>4+</v>
      </c>
      <c r="H254" t="e">
        <f>VLOOKUP(A254,'Worst Case'!A:C,3,0)</f>
        <v>#N/A</v>
      </c>
      <c r="I254" s="14" t="str">
        <f t="shared" si="14"/>
        <v>4+</v>
      </c>
      <c r="J254" s="14" t="str">
        <f t="shared" si="15"/>
        <v>4+</v>
      </c>
      <c r="K254" s="14" t="str">
        <f t="shared" si="16"/>
        <v>4+</v>
      </c>
    </row>
    <row r="255" spans="1:11" x14ac:dyDescent="0.25">
      <c r="A255" t="s">
        <v>1142</v>
      </c>
      <c r="B255" t="s">
        <v>1143</v>
      </c>
      <c r="C255" t="s">
        <v>701</v>
      </c>
      <c r="D255" t="s">
        <v>1144</v>
      </c>
      <c r="E255" s="3">
        <v>6.64</v>
      </c>
      <c r="F255" s="14">
        <f t="shared" si="13"/>
        <v>6</v>
      </c>
      <c r="G255" s="14">
        <f>_xlfn.IFNA(VLOOKUP(A255,'Special Cases'!A:E,3,0),F255)</f>
        <v>6</v>
      </c>
      <c r="H255" t="e">
        <f>VLOOKUP(A255,'Worst Case'!A:C,3,0)</f>
        <v>#N/A</v>
      </c>
      <c r="I255" s="14">
        <f t="shared" si="14"/>
        <v>6</v>
      </c>
      <c r="J255" s="14">
        <f t="shared" si="15"/>
        <v>6</v>
      </c>
      <c r="K255" s="14">
        <f t="shared" si="16"/>
        <v>6</v>
      </c>
    </row>
    <row r="256" spans="1:11" x14ac:dyDescent="0.25">
      <c r="A256" t="s">
        <v>1145</v>
      </c>
      <c r="B256" t="s">
        <v>1146</v>
      </c>
      <c r="C256" t="s">
        <v>701</v>
      </c>
      <c r="F256" s="14" t="e">
        <f t="shared" si="13"/>
        <v>#N/A</v>
      </c>
      <c r="G256" s="14" t="e">
        <f>_xlfn.IFNA(VLOOKUP(A256,'Special Cases'!A:E,3,0),F256)</f>
        <v>#N/A</v>
      </c>
      <c r="H256" t="e">
        <f>VLOOKUP(A256,'Worst Case'!A:C,3,0)</f>
        <v>#N/A</v>
      </c>
      <c r="I256" s="14" t="e">
        <f t="shared" si="14"/>
        <v>#N/A</v>
      </c>
      <c r="J256" s="14" t="e">
        <f t="shared" si="15"/>
        <v>#N/A</v>
      </c>
      <c r="K256" s="14" t="e">
        <f t="shared" si="16"/>
        <v>#N/A</v>
      </c>
    </row>
    <row r="257" spans="1:11" x14ac:dyDescent="0.25">
      <c r="A257" t="s">
        <v>41</v>
      </c>
      <c r="B257" t="s">
        <v>636</v>
      </c>
      <c r="C257" t="s">
        <v>701</v>
      </c>
      <c r="D257" t="s">
        <v>1147</v>
      </c>
      <c r="E257" s="3">
        <v>4.55</v>
      </c>
      <c r="F257" s="14">
        <f t="shared" si="13"/>
        <v>4</v>
      </c>
      <c r="G257" s="14">
        <f>_xlfn.IFNA(VLOOKUP(A257,'Special Cases'!A:E,3,0),F257)</f>
        <v>4</v>
      </c>
      <c r="H257">
        <f>VLOOKUP(A257,'Worst Case'!A:C,3,0)</f>
        <v>0</v>
      </c>
      <c r="I257" s="14">
        <f t="shared" si="14"/>
        <v>0</v>
      </c>
      <c r="J257" s="14">
        <f t="shared" si="15"/>
        <v>4</v>
      </c>
      <c r="K257" s="14">
        <f t="shared" si="16"/>
        <v>4</v>
      </c>
    </row>
    <row r="258" spans="1:11" x14ac:dyDescent="0.25">
      <c r="A258" t="s">
        <v>297</v>
      </c>
      <c r="B258" t="s">
        <v>1148</v>
      </c>
      <c r="C258" t="s">
        <v>701</v>
      </c>
      <c r="D258" t="s">
        <v>1149</v>
      </c>
      <c r="E258" s="3">
        <v>4.54</v>
      </c>
      <c r="F258" s="14">
        <f t="shared" si="13"/>
        <v>4</v>
      </c>
      <c r="G258" s="14">
        <f>_xlfn.IFNA(VLOOKUP(A258,'Special Cases'!A:E,3,0),F258)</f>
        <v>4</v>
      </c>
      <c r="H258" t="e">
        <f>VLOOKUP(A258,'Worst Case'!A:C,3,0)</f>
        <v>#N/A</v>
      </c>
      <c r="I258" s="14">
        <f t="shared" si="14"/>
        <v>4</v>
      </c>
      <c r="J258" s="14">
        <f t="shared" si="15"/>
        <v>4</v>
      </c>
      <c r="K258" s="14">
        <f t="shared" si="16"/>
        <v>4</v>
      </c>
    </row>
    <row r="259" spans="1:11" x14ac:dyDescent="0.25">
      <c r="A259" t="s">
        <v>211</v>
      </c>
      <c r="B259" t="s">
        <v>462</v>
      </c>
      <c r="C259" t="s">
        <v>701</v>
      </c>
      <c r="D259" t="s">
        <v>1150</v>
      </c>
      <c r="E259" s="3">
        <v>4.2300000000000004</v>
      </c>
      <c r="F259" s="14" t="str">
        <f t="shared" ref="F259:F319" si="17">IF(A259="","",INDEX(L:M,MATCH(E259,L:L,1),2))</f>
        <v>4+</v>
      </c>
      <c r="G259" s="14" t="str">
        <f>_xlfn.IFNA(VLOOKUP(A259,'Special Cases'!A:E,3,0),F259)</f>
        <v>4+</v>
      </c>
      <c r="H259">
        <f>VLOOKUP(A259,'Worst Case'!A:C,3,0)</f>
        <v>0</v>
      </c>
      <c r="I259" s="14">
        <f t="shared" ref="I259:I281" si="18">_xlfn.IFNA(IF(AND(H259&lt;=-90,H259&gt;-180),8,IF(AND(H259&lt;=-180,H259&gt;-270),9,IF(H259&lt;=-270,10,))),G259)</f>
        <v>0</v>
      </c>
      <c r="J259" s="14" t="str">
        <f t="shared" ref="J259:J281" si="19">IF(G259=K259,G259,I259)</f>
        <v>4+</v>
      </c>
      <c r="K259" s="14" t="str">
        <f t="shared" ref="K259:K281" si="20">IF(I259=0,G259,I259)</f>
        <v>4+</v>
      </c>
    </row>
    <row r="260" spans="1:11" x14ac:dyDescent="0.25">
      <c r="A260" t="s">
        <v>404</v>
      </c>
      <c r="B260" t="s">
        <v>555</v>
      </c>
      <c r="C260" t="s">
        <v>701</v>
      </c>
      <c r="D260" t="s">
        <v>1151</v>
      </c>
      <c r="E260" s="3">
        <v>4.17</v>
      </c>
      <c r="F260" s="14" t="str">
        <f t="shared" si="17"/>
        <v>4+</v>
      </c>
      <c r="G260" s="14" t="str">
        <f>_xlfn.IFNA(VLOOKUP(A260,'Special Cases'!A:E,3,0),F260)</f>
        <v>4+</v>
      </c>
      <c r="H260">
        <f>VLOOKUP(A260,'Worst Case'!A:C,3,0)</f>
        <v>-99</v>
      </c>
      <c r="I260" s="14">
        <f t="shared" si="18"/>
        <v>8</v>
      </c>
      <c r="J260" s="14">
        <f t="shared" si="19"/>
        <v>8</v>
      </c>
      <c r="K260" s="14">
        <f t="shared" si="20"/>
        <v>8</v>
      </c>
    </row>
    <row r="261" spans="1:11" x14ac:dyDescent="0.25">
      <c r="A261" t="s">
        <v>1152</v>
      </c>
      <c r="B261" t="s">
        <v>1153</v>
      </c>
      <c r="C261" t="s">
        <v>701</v>
      </c>
      <c r="D261" t="s">
        <v>1154</v>
      </c>
      <c r="E261" s="3">
        <v>5.1100000000000003</v>
      </c>
      <c r="F261" s="14" t="str">
        <f t="shared" si="17"/>
        <v>5+</v>
      </c>
      <c r="G261" s="14" t="str">
        <f>_xlfn.IFNA(VLOOKUP(A261,'Special Cases'!A:E,3,0),F261)</f>
        <v>5+</v>
      </c>
      <c r="H261" t="e">
        <f>VLOOKUP(A261,'Worst Case'!A:C,3,0)</f>
        <v>#N/A</v>
      </c>
      <c r="I261" s="14" t="str">
        <f t="shared" si="18"/>
        <v>5+</v>
      </c>
      <c r="J261" s="14" t="str">
        <f t="shared" si="19"/>
        <v>5+</v>
      </c>
      <c r="K261" s="14" t="str">
        <f t="shared" si="20"/>
        <v>5+</v>
      </c>
    </row>
    <row r="262" spans="1:11" x14ac:dyDescent="0.25">
      <c r="A262" t="s">
        <v>387</v>
      </c>
      <c r="B262" t="s">
        <v>534</v>
      </c>
      <c r="C262" t="s">
        <v>701</v>
      </c>
      <c r="D262" t="s">
        <v>1155</v>
      </c>
      <c r="E262" s="3">
        <v>4.46</v>
      </c>
      <c r="F262" s="14">
        <f t="shared" si="17"/>
        <v>4</v>
      </c>
      <c r="G262" s="14">
        <f>_xlfn.IFNA(VLOOKUP(A262,'Special Cases'!A:E,3,0),F262)</f>
        <v>4</v>
      </c>
      <c r="H262">
        <f>VLOOKUP(A262,'Worst Case'!A:C,3,0)</f>
        <v>0</v>
      </c>
      <c r="I262" s="14">
        <f t="shared" si="18"/>
        <v>0</v>
      </c>
      <c r="J262" s="14">
        <f t="shared" si="19"/>
        <v>4</v>
      </c>
      <c r="K262" s="14">
        <f t="shared" si="20"/>
        <v>4</v>
      </c>
    </row>
    <row r="263" spans="1:11" x14ac:dyDescent="0.25">
      <c r="A263" t="s">
        <v>400</v>
      </c>
      <c r="B263" t="s">
        <v>551</v>
      </c>
      <c r="C263" t="s">
        <v>701</v>
      </c>
      <c r="D263" t="s">
        <v>1156</v>
      </c>
      <c r="E263" s="3">
        <v>4.78</v>
      </c>
      <c r="F263" s="14" t="str">
        <f t="shared" si="17"/>
        <v>4-</v>
      </c>
      <c r="G263" s="14" t="str">
        <f>_xlfn.IFNA(VLOOKUP(A263,'Special Cases'!A:E,3,0),F263)</f>
        <v>5-</v>
      </c>
      <c r="H263">
        <f>VLOOKUP(A263,'Worst Case'!A:C,3,0)</f>
        <v>0</v>
      </c>
      <c r="I263" s="14">
        <f t="shared" si="18"/>
        <v>0</v>
      </c>
      <c r="J263" s="14" t="str">
        <f t="shared" si="19"/>
        <v>5-</v>
      </c>
      <c r="K263" s="14" t="str">
        <f t="shared" si="20"/>
        <v>5-</v>
      </c>
    </row>
    <row r="264" spans="1:11" x14ac:dyDescent="0.25">
      <c r="A264" t="s">
        <v>284</v>
      </c>
      <c r="B264" t="s">
        <v>1157</v>
      </c>
      <c r="C264" t="s">
        <v>701</v>
      </c>
      <c r="D264" t="s">
        <v>1158</v>
      </c>
      <c r="E264" s="3">
        <v>4.17</v>
      </c>
      <c r="F264" s="14" t="str">
        <f t="shared" si="17"/>
        <v>4+</v>
      </c>
      <c r="G264" s="14" t="str">
        <f>_xlfn.IFNA(VLOOKUP(A264,'Special Cases'!A:E,3,0),F264)</f>
        <v>4+</v>
      </c>
      <c r="H264" t="e">
        <f>VLOOKUP(A264,'Worst Case'!A:C,3,0)</f>
        <v>#N/A</v>
      </c>
      <c r="I264" s="14" t="str">
        <f t="shared" si="18"/>
        <v>4+</v>
      </c>
      <c r="J264" s="14" t="str">
        <f t="shared" si="19"/>
        <v>4+</v>
      </c>
      <c r="K264" s="14" t="str">
        <f t="shared" si="20"/>
        <v>4+</v>
      </c>
    </row>
    <row r="265" spans="1:11" x14ac:dyDescent="0.25">
      <c r="A265" t="s">
        <v>168</v>
      </c>
      <c r="B265" t="s">
        <v>1159</v>
      </c>
      <c r="C265" t="s">
        <v>701</v>
      </c>
      <c r="D265" t="s">
        <v>1160</v>
      </c>
      <c r="E265" s="3">
        <v>4.5599999999999996</v>
      </c>
      <c r="F265" s="14">
        <f t="shared" si="17"/>
        <v>4</v>
      </c>
      <c r="G265" s="14">
        <f>_xlfn.IFNA(VLOOKUP(A265,'Special Cases'!A:E,3,0),F265)</f>
        <v>4</v>
      </c>
      <c r="H265" t="e">
        <f>VLOOKUP(A265,'Worst Case'!A:C,3,0)</f>
        <v>#N/A</v>
      </c>
      <c r="I265" s="14">
        <f t="shared" si="18"/>
        <v>4</v>
      </c>
      <c r="J265" s="14">
        <f t="shared" si="19"/>
        <v>4</v>
      </c>
      <c r="K265" s="14">
        <f t="shared" si="20"/>
        <v>4</v>
      </c>
    </row>
    <row r="266" spans="1:11" x14ac:dyDescent="0.25">
      <c r="A266" t="s">
        <v>237</v>
      </c>
      <c r="B266" t="s">
        <v>479</v>
      </c>
      <c r="C266" t="s">
        <v>701</v>
      </c>
      <c r="D266" t="s">
        <v>1161</v>
      </c>
      <c r="E266" s="3">
        <v>4.2300000000000004</v>
      </c>
      <c r="F266" s="14" t="str">
        <f t="shared" si="17"/>
        <v>4+</v>
      </c>
      <c r="G266" s="14" t="str">
        <f>_xlfn.IFNA(VLOOKUP(A266,'Special Cases'!A:E,3,0),F266)</f>
        <v>4+</v>
      </c>
      <c r="H266">
        <f>VLOOKUP(A266,'Worst Case'!A:C,3,0)</f>
        <v>0</v>
      </c>
      <c r="I266" s="14">
        <f t="shared" si="18"/>
        <v>0</v>
      </c>
      <c r="J266" s="14" t="str">
        <f t="shared" si="19"/>
        <v>4+</v>
      </c>
      <c r="K266" s="14" t="str">
        <f t="shared" si="20"/>
        <v>4+</v>
      </c>
    </row>
    <row r="267" spans="1:11" x14ac:dyDescent="0.25">
      <c r="A267" t="s">
        <v>1162</v>
      </c>
      <c r="B267" t="s">
        <v>1163</v>
      </c>
      <c r="C267" t="s">
        <v>701</v>
      </c>
      <c r="D267" t="s">
        <v>1164</v>
      </c>
      <c r="E267" s="3">
        <v>4.22</v>
      </c>
      <c r="F267" s="14" t="str">
        <f t="shared" si="17"/>
        <v>4+</v>
      </c>
      <c r="G267" s="14" t="str">
        <f>_xlfn.IFNA(VLOOKUP(A267,'Special Cases'!A:E,3,0),F267)</f>
        <v>4+</v>
      </c>
      <c r="H267" t="e">
        <f>VLOOKUP(A267,'Worst Case'!A:C,3,0)</f>
        <v>#N/A</v>
      </c>
      <c r="I267" s="14" t="str">
        <f t="shared" si="18"/>
        <v>4+</v>
      </c>
      <c r="J267" s="14" t="str">
        <f t="shared" si="19"/>
        <v>4+</v>
      </c>
      <c r="K267" s="14" t="str">
        <f t="shared" si="20"/>
        <v>4+</v>
      </c>
    </row>
    <row r="268" spans="1:11" x14ac:dyDescent="0.25">
      <c r="A268" t="s">
        <v>270</v>
      </c>
      <c r="B268" t="s">
        <v>506</v>
      </c>
      <c r="C268" t="s">
        <v>701</v>
      </c>
      <c r="D268" t="s">
        <v>1165</v>
      </c>
      <c r="E268" s="3">
        <v>4.4000000000000004</v>
      </c>
      <c r="F268" s="14">
        <f t="shared" si="17"/>
        <v>4</v>
      </c>
      <c r="G268" s="14">
        <f>_xlfn.IFNA(VLOOKUP(A268,'Special Cases'!A:E,3,0),F268)</f>
        <v>4</v>
      </c>
      <c r="H268">
        <f>VLOOKUP(A268,'Worst Case'!A:C,3,0)</f>
        <v>0</v>
      </c>
      <c r="I268" s="14">
        <f t="shared" si="18"/>
        <v>0</v>
      </c>
      <c r="J268" s="14">
        <f t="shared" si="19"/>
        <v>4</v>
      </c>
      <c r="K268" s="14">
        <f t="shared" si="20"/>
        <v>4</v>
      </c>
    </row>
    <row r="269" spans="1:11" x14ac:dyDescent="0.25">
      <c r="A269" t="s">
        <v>219</v>
      </c>
      <c r="B269" t="s">
        <v>1166</v>
      </c>
      <c r="C269" t="s">
        <v>701</v>
      </c>
      <c r="D269" t="s">
        <v>1167</v>
      </c>
      <c r="E269" s="3">
        <v>4.16</v>
      </c>
      <c r="F269" s="14" t="str">
        <f t="shared" si="17"/>
        <v>4+</v>
      </c>
      <c r="G269" s="14" t="str">
        <f>_xlfn.IFNA(VLOOKUP(A269,'Special Cases'!A:E,3,0),F269)</f>
        <v>4+</v>
      </c>
      <c r="H269" t="e">
        <f>VLOOKUP(A269,'Worst Case'!A:C,3,0)</f>
        <v>#N/A</v>
      </c>
      <c r="I269" s="14" t="str">
        <f t="shared" si="18"/>
        <v>4+</v>
      </c>
      <c r="J269" s="14" t="str">
        <f t="shared" si="19"/>
        <v>4+</v>
      </c>
      <c r="K269" s="14" t="str">
        <f t="shared" si="20"/>
        <v>4+</v>
      </c>
    </row>
    <row r="270" spans="1:11" x14ac:dyDescent="0.25">
      <c r="A270" t="s">
        <v>196</v>
      </c>
      <c r="B270" t="s">
        <v>1168</v>
      </c>
      <c r="C270" t="s">
        <v>701</v>
      </c>
      <c r="D270" t="s">
        <v>1169</v>
      </c>
      <c r="E270" s="3">
        <v>4.47</v>
      </c>
      <c r="F270" s="14">
        <f t="shared" si="17"/>
        <v>4</v>
      </c>
      <c r="G270" s="14">
        <f>_xlfn.IFNA(VLOOKUP(A270,'Special Cases'!A:E,3,0),F270)</f>
        <v>4</v>
      </c>
      <c r="H270" t="e">
        <f>VLOOKUP(A270,'Worst Case'!A:C,3,0)</f>
        <v>#N/A</v>
      </c>
      <c r="I270" s="14">
        <f t="shared" si="18"/>
        <v>4</v>
      </c>
      <c r="J270" s="14">
        <f t="shared" si="19"/>
        <v>4</v>
      </c>
      <c r="K270" s="14">
        <f t="shared" si="20"/>
        <v>4</v>
      </c>
    </row>
    <row r="271" spans="1:11" x14ac:dyDescent="0.25">
      <c r="A271" t="s">
        <v>45</v>
      </c>
      <c r="B271" t="s">
        <v>1170</v>
      </c>
      <c r="C271" t="s">
        <v>701</v>
      </c>
      <c r="D271" t="s">
        <v>916</v>
      </c>
      <c r="E271" s="3">
        <v>6</v>
      </c>
      <c r="F271" s="14" t="str">
        <f t="shared" si="17"/>
        <v>6+</v>
      </c>
      <c r="G271" s="14" t="str">
        <f>_xlfn.IFNA(VLOOKUP(A271,'Special Cases'!A:E,3,0),F271)</f>
        <v>6+</v>
      </c>
      <c r="H271" t="e">
        <f>VLOOKUP(A271,'Worst Case'!A:C,3,0)</f>
        <v>#N/A</v>
      </c>
      <c r="I271" s="14" t="str">
        <f t="shared" si="18"/>
        <v>6+</v>
      </c>
      <c r="J271" s="14" t="str">
        <f t="shared" si="19"/>
        <v>6+</v>
      </c>
      <c r="K271" s="14" t="str">
        <f t="shared" si="20"/>
        <v>6+</v>
      </c>
    </row>
    <row r="272" spans="1:11" x14ac:dyDescent="0.25">
      <c r="A272" t="s">
        <v>259</v>
      </c>
      <c r="B272" t="s">
        <v>1171</v>
      </c>
      <c r="C272" t="s">
        <v>701</v>
      </c>
      <c r="D272" t="s">
        <v>1172</v>
      </c>
      <c r="E272" s="3">
        <v>4.8600000000000003</v>
      </c>
      <c r="F272" s="14" t="str">
        <f t="shared" si="17"/>
        <v>4-</v>
      </c>
      <c r="G272" s="14" t="str">
        <f>_xlfn.IFNA(VLOOKUP(A272,'Special Cases'!A:E,3,0),F272)</f>
        <v>4-</v>
      </c>
      <c r="H272" t="e">
        <f>VLOOKUP(A272,'Worst Case'!A:C,3,0)</f>
        <v>#N/A</v>
      </c>
      <c r="I272" s="14" t="str">
        <f t="shared" si="18"/>
        <v>4-</v>
      </c>
      <c r="J272" s="14" t="str">
        <f t="shared" si="19"/>
        <v>4-</v>
      </c>
      <c r="K272" s="14" t="str">
        <f t="shared" si="20"/>
        <v>4-</v>
      </c>
    </row>
    <row r="273" spans="1:11" x14ac:dyDescent="0.25">
      <c r="A273" t="s">
        <v>218</v>
      </c>
      <c r="B273" t="s">
        <v>622</v>
      </c>
      <c r="C273" t="s">
        <v>701</v>
      </c>
      <c r="D273" t="s">
        <v>1173</v>
      </c>
      <c r="E273" s="3">
        <v>5.91</v>
      </c>
      <c r="F273" s="14" t="str">
        <f t="shared" si="17"/>
        <v>5-</v>
      </c>
      <c r="G273" s="14" t="str">
        <f>_xlfn.IFNA(VLOOKUP(A273,'Special Cases'!A:E,3,0),F273)</f>
        <v>5-</v>
      </c>
      <c r="H273">
        <f>VLOOKUP(A273,'Worst Case'!A:C,3,0)</f>
        <v>0</v>
      </c>
      <c r="I273" s="14">
        <f t="shared" si="18"/>
        <v>0</v>
      </c>
      <c r="J273" s="14" t="str">
        <f t="shared" si="19"/>
        <v>5-</v>
      </c>
      <c r="K273" s="14" t="str">
        <f t="shared" si="20"/>
        <v>5-</v>
      </c>
    </row>
    <row r="274" spans="1:11" x14ac:dyDescent="0.25">
      <c r="A274" t="s">
        <v>1174</v>
      </c>
      <c r="B274" t="s">
        <v>1175</v>
      </c>
      <c r="C274" t="s">
        <v>701</v>
      </c>
      <c r="D274" t="s">
        <v>1176</v>
      </c>
      <c r="E274" s="3">
        <v>4.12</v>
      </c>
      <c r="F274" s="14" t="str">
        <f t="shared" si="17"/>
        <v>4+</v>
      </c>
      <c r="G274" s="14" t="str">
        <f>_xlfn.IFNA(VLOOKUP(A274,'Special Cases'!A:E,3,0),F274)</f>
        <v>4+</v>
      </c>
      <c r="H274" t="e">
        <f>VLOOKUP(A274,'Worst Case'!A:C,3,0)</f>
        <v>#N/A</v>
      </c>
      <c r="I274" s="14" t="str">
        <f t="shared" si="18"/>
        <v>4+</v>
      </c>
      <c r="J274" s="14" t="str">
        <f t="shared" si="19"/>
        <v>4+</v>
      </c>
      <c r="K274" s="14" t="str">
        <f t="shared" si="20"/>
        <v>4+</v>
      </c>
    </row>
    <row r="275" spans="1:11" x14ac:dyDescent="0.25">
      <c r="A275" t="s">
        <v>36</v>
      </c>
      <c r="B275" t="s">
        <v>1177</v>
      </c>
      <c r="C275" t="s">
        <v>701</v>
      </c>
      <c r="D275" t="s">
        <v>1178</v>
      </c>
      <c r="E275" s="3">
        <v>7.32</v>
      </c>
      <c r="F275" s="14" t="str">
        <f t="shared" si="17"/>
        <v>7+</v>
      </c>
      <c r="G275" s="14" t="str">
        <f>_xlfn.IFNA(VLOOKUP(A275,'Special Cases'!A:E,3,0),F275)</f>
        <v>6-</v>
      </c>
      <c r="H275">
        <f>VLOOKUP(A275,'Worst Case'!A:C,3,0)</f>
        <v>0</v>
      </c>
      <c r="I275" s="14">
        <f t="shared" si="18"/>
        <v>0</v>
      </c>
      <c r="J275" s="14" t="str">
        <f t="shared" si="19"/>
        <v>6-</v>
      </c>
      <c r="K275" s="14" t="str">
        <f t="shared" si="20"/>
        <v>6-</v>
      </c>
    </row>
    <row r="276" spans="1:11" x14ac:dyDescent="0.25">
      <c r="A276" t="s">
        <v>182</v>
      </c>
      <c r="B276" t="s">
        <v>1179</v>
      </c>
      <c r="C276" t="s">
        <v>701</v>
      </c>
      <c r="D276" t="s">
        <v>1180</v>
      </c>
      <c r="E276" s="3">
        <v>4.3600000000000003</v>
      </c>
      <c r="F276" s="14">
        <f t="shared" si="17"/>
        <v>4</v>
      </c>
      <c r="G276" s="14">
        <f>_xlfn.IFNA(VLOOKUP(A276,'Special Cases'!A:E,3,0),F276)</f>
        <v>4</v>
      </c>
      <c r="H276" t="e">
        <f>VLOOKUP(A276,'Worst Case'!A:C,3,0)</f>
        <v>#N/A</v>
      </c>
      <c r="I276" s="14">
        <f t="shared" si="18"/>
        <v>4</v>
      </c>
      <c r="J276" s="14">
        <f t="shared" si="19"/>
        <v>4</v>
      </c>
      <c r="K276" s="14">
        <f t="shared" si="20"/>
        <v>4</v>
      </c>
    </row>
    <row r="277" spans="1:11" x14ac:dyDescent="0.25">
      <c r="A277" t="s">
        <v>1181</v>
      </c>
      <c r="B277" t="s">
        <v>1182</v>
      </c>
      <c r="C277" t="s">
        <v>701</v>
      </c>
      <c r="F277" s="14" t="e">
        <f t="shared" si="17"/>
        <v>#N/A</v>
      </c>
      <c r="G277" s="14" t="e">
        <f>_xlfn.IFNA(VLOOKUP(A277,'Special Cases'!A:E,3,0),F277)</f>
        <v>#N/A</v>
      </c>
      <c r="H277" t="e">
        <f>VLOOKUP(A277,'Worst Case'!A:C,3,0)</f>
        <v>#N/A</v>
      </c>
      <c r="I277" s="14" t="e">
        <f t="shared" si="18"/>
        <v>#N/A</v>
      </c>
      <c r="J277" s="14" t="e">
        <f t="shared" si="19"/>
        <v>#N/A</v>
      </c>
      <c r="K277" s="14" t="e">
        <f t="shared" si="20"/>
        <v>#N/A</v>
      </c>
    </row>
    <row r="278" spans="1:11" x14ac:dyDescent="0.25">
      <c r="A278" t="s">
        <v>247</v>
      </c>
      <c r="B278" t="s">
        <v>1183</v>
      </c>
      <c r="C278" t="s">
        <v>701</v>
      </c>
      <c r="D278" t="s">
        <v>1184</v>
      </c>
      <c r="E278" s="3">
        <v>4.45</v>
      </c>
      <c r="F278" s="14">
        <f t="shared" si="17"/>
        <v>4</v>
      </c>
      <c r="G278" s="14">
        <f>_xlfn.IFNA(VLOOKUP(A278,'Special Cases'!A:E,3,0),F278)</f>
        <v>4</v>
      </c>
      <c r="H278" t="e">
        <f>VLOOKUP(A278,'Worst Case'!A:C,3,0)</f>
        <v>#N/A</v>
      </c>
      <c r="I278" s="14">
        <f t="shared" si="18"/>
        <v>4</v>
      </c>
      <c r="J278" s="14">
        <f t="shared" si="19"/>
        <v>4</v>
      </c>
      <c r="K278" s="14">
        <f t="shared" si="20"/>
        <v>4</v>
      </c>
    </row>
    <row r="279" spans="1:11" x14ac:dyDescent="0.25">
      <c r="A279" t="s">
        <v>1185</v>
      </c>
      <c r="B279" t="s">
        <v>1186</v>
      </c>
      <c r="C279" t="s">
        <v>701</v>
      </c>
      <c r="D279" t="s">
        <v>1187</v>
      </c>
      <c r="E279" s="3">
        <v>4.3600000000000003</v>
      </c>
      <c r="F279" s="14">
        <f t="shared" si="17"/>
        <v>4</v>
      </c>
      <c r="G279" s="14">
        <f>_xlfn.IFNA(VLOOKUP(A279,'Special Cases'!A:E,3,0),F279)</f>
        <v>4</v>
      </c>
      <c r="H279" t="e">
        <f>VLOOKUP(A279,'Worst Case'!A:C,3,0)</f>
        <v>#N/A</v>
      </c>
      <c r="I279" s="14">
        <f t="shared" si="18"/>
        <v>4</v>
      </c>
      <c r="J279" s="14">
        <f t="shared" si="19"/>
        <v>4</v>
      </c>
      <c r="K279" s="14">
        <f t="shared" si="20"/>
        <v>4</v>
      </c>
    </row>
    <row r="280" spans="1:11" x14ac:dyDescent="0.25">
      <c r="A280" t="s">
        <v>1188</v>
      </c>
      <c r="B280" t="s">
        <v>1189</v>
      </c>
      <c r="C280" t="s">
        <v>701</v>
      </c>
      <c r="D280" t="s">
        <v>1190</v>
      </c>
      <c r="E280" s="3">
        <v>4.4400000000000004</v>
      </c>
      <c r="F280" s="14">
        <f t="shared" si="17"/>
        <v>4</v>
      </c>
      <c r="G280" s="14">
        <f>_xlfn.IFNA(VLOOKUP(A280,'Special Cases'!A:E,3,0),F280)</f>
        <v>4</v>
      </c>
      <c r="H280" t="e">
        <f>VLOOKUP(A280,'Worst Case'!A:C,3,0)</f>
        <v>#N/A</v>
      </c>
      <c r="I280" s="14">
        <f t="shared" si="18"/>
        <v>4</v>
      </c>
      <c r="J280" s="14">
        <f t="shared" si="19"/>
        <v>4</v>
      </c>
      <c r="K280" s="14">
        <f t="shared" si="20"/>
        <v>4</v>
      </c>
    </row>
    <row r="281" spans="1:11" x14ac:dyDescent="0.25">
      <c r="A281" t="s">
        <v>264</v>
      </c>
      <c r="B281" t="s">
        <v>500</v>
      </c>
      <c r="C281" t="s">
        <v>701</v>
      </c>
      <c r="D281" t="s">
        <v>1191</v>
      </c>
      <c r="E281" s="3">
        <v>6.74</v>
      </c>
      <c r="F281" s="14" t="str">
        <f t="shared" si="17"/>
        <v>6-</v>
      </c>
      <c r="G281" s="14" t="str">
        <f>_xlfn.IFNA(VLOOKUP(A281,'Special Cases'!A:E,3,0),F281)</f>
        <v>6-</v>
      </c>
      <c r="H281">
        <f>VLOOKUP(A281,'Worst Case'!A:C,3,0)</f>
        <v>0</v>
      </c>
      <c r="I281" s="14">
        <f t="shared" si="18"/>
        <v>0</v>
      </c>
      <c r="J281" s="14" t="str">
        <f t="shared" si="19"/>
        <v>6-</v>
      </c>
      <c r="K281" s="14" t="str">
        <f t="shared" si="20"/>
        <v>6-</v>
      </c>
    </row>
    <row r="282" spans="1:11" x14ac:dyDescent="0.25">
      <c r="A282" t="s">
        <v>220</v>
      </c>
      <c r="B282" t="s">
        <v>1192</v>
      </c>
      <c r="C282" t="s">
        <v>701</v>
      </c>
      <c r="D282" t="s">
        <v>1193</v>
      </c>
      <c r="E282" s="3">
        <v>6.31</v>
      </c>
      <c r="F282" s="14" t="str">
        <f t="shared" si="17"/>
        <v>6+</v>
      </c>
      <c r="G282" s="14" t="str">
        <f>_xlfn.IFNA(VLOOKUP(A282,'Special Cases'!A:E,3,0),F282)</f>
        <v>6+</v>
      </c>
      <c r="H282" t="e">
        <f>VLOOKUP(A282,'Worst Case'!A:C,3,0)</f>
        <v>#N/A</v>
      </c>
      <c r="I282" s="14" t="str">
        <f>_xlfn.IFNA(IF(AND(H282&lt;=-90,H282&gt;-180),8,IF(AND(H282&lt;=-180,H282&gt;-270),9,IF(H282&lt;=-270,10,))),G282)</f>
        <v>6+</v>
      </c>
      <c r="J282" s="14" t="str">
        <f>IF(G282=K282,G282,I282)</f>
        <v>6+</v>
      </c>
      <c r="K282" s="14" t="str">
        <f>IF(I282=0,G282,I282)</f>
        <v>6+</v>
      </c>
    </row>
    <row r="283" spans="1:11" x14ac:dyDescent="0.25">
      <c r="A283" t="s">
        <v>384</v>
      </c>
      <c r="B283" t="s">
        <v>531</v>
      </c>
      <c r="C283" t="s">
        <v>701</v>
      </c>
      <c r="D283" t="s">
        <v>1194</v>
      </c>
      <c r="E283" s="3">
        <v>5.0199999999999996</v>
      </c>
      <c r="F283" s="14" t="str">
        <f t="shared" si="17"/>
        <v>5+</v>
      </c>
      <c r="G283" s="14" t="str">
        <f>_xlfn.IFNA(VLOOKUP(A283,'Special Cases'!A:E,3,0),F283)</f>
        <v>5+</v>
      </c>
      <c r="H283">
        <f>VLOOKUP(A283,'Worst Case'!A:C,3,0)</f>
        <v>0</v>
      </c>
      <c r="I283" s="14">
        <f t="shared" ref="I283:I319" si="21">_xlfn.IFNA(IF(AND(H283&lt;=-90,H283&gt;-180),8,IF(AND(H283&lt;=-180,H283&gt;-270),9,IF(H283&lt;=-270,10,))),G283)</f>
        <v>0</v>
      </c>
      <c r="J283" s="14" t="str">
        <f t="shared" ref="J283:J319" si="22">IF(G283=K283,G283,I283)</f>
        <v>5+</v>
      </c>
      <c r="K283" s="14" t="str">
        <f t="shared" ref="K283:K319" si="23">IF(I283=0,G283,I283)</f>
        <v>5+</v>
      </c>
    </row>
    <row r="284" spans="1:11" x14ac:dyDescent="0.25">
      <c r="A284" t="s">
        <v>393</v>
      </c>
      <c r="B284" t="s">
        <v>1195</v>
      </c>
      <c r="C284" t="s">
        <v>701</v>
      </c>
      <c r="D284" t="s">
        <v>1196</v>
      </c>
      <c r="E284" s="3">
        <v>4.2300000000000004</v>
      </c>
      <c r="F284" s="14" t="str">
        <f t="shared" si="17"/>
        <v>4+</v>
      </c>
      <c r="G284" s="14" t="str">
        <f>_xlfn.IFNA(VLOOKUP(A284,'Special Cases'!A:E,3,0),F284)</f>
        <v>4+</v>
      </c>
      <c r="H284">
        <f>VLOOKUP(A284,'Worst Case'!A:C,3,0)</f>
        <v>-16</v>
      </c>
      <c r="I284" s="14">
        <f t="shared" si="21"/>
        <v>0</v>
      </c>
      <c r="J284" s="14" t="str">
        <f t="shared" si="22"/>
        <v>4+</v>
      </c>
      <c r="K284" s="14" t="str">
        <f t="shared" si="23"/>
        <v>4+</v>
      </c>
    </row>
    <row r="285" spans="1:11" x14ac:dyDescent="0.25">
      <c r="A285" t="s">
        <v>1197</v>
      </c>
      <c r="B285" t="s">
        <v>1198</v>
      </c>
      <c r="C285" t="s">
        <v>701</v>
      </c>
      <c r="D285" t="s">
        <v>835</v>
      </c>
      <c r="E285" s="3">
        <v>10</v>
      </c>
      <c r="F285" s="14">
        <f t="shared" si="17"/>
        <v>10</v>
      </c>
      <c r="G285" s="14">
        <f>_xlfn.IFNA(VLOOKUP(A285,'Special Cases'!A:E,3,0),F285)</f>
        <v>10</v>
      </c>
      <c r="H285" t="e">
        <f>VLOOKUP(A285,'Worst Case'!A:C,3,0)</f>
        <v>#N/A</v>
      </c>
      <c r="I285" s="14">
        <f t="shared" si="21"/>
        <v>10</v>
      </c>
      <c r="J285" s="14">
        <f t="shared" si="22"/>
        <v>10</v>
      </c>
      <c r="K285" s="14">
        <f t="shared" si="23"/>
        <v>10</v>
      </c>
    </row>
    <row r="286" spans="1:11" x14ac:dyDescent="0.25">
      <c r="A286" t="s">
        <v>1199</v>
      </c>
      <c r="B286" t="s">
        <v>1200</v>
      </c>
      <c r="C286" t="s">
        <v>701</v>
      </c>
      <c r="F286" s="14" t="e">
        <f t="shared" si="17"/>
        <v>#N/A</v>
      </c>
      <c r="G286" s="14" t="e">
        <f>_xlfn.IFNA(VLOOKUP(A286,'Special Cases'!A:E,3,0),F286)</f>
        <v>#N/A</v>
      </c>
      <c r="H286" t="e">
        <f>VLOOKUP(A286,'Worst Case'!A:C,3,0)</f>
        <v>#N/A</v>
      </c>
      <c r="I286" s="14" t="e">
        <f t="shared" si="21"/>
        <v>#N/A</v>
      </c>
      <c r="J286" s="14" t="e">
        <f t="shared" si="22"/>
        <v>#N/A</v>
      </c>
      <c r="K286" s="14" t="e">
        <f t="shared" si="23"/>
        <v>#N/A</v>
      </c>
    </row>
    <row r="287" spans="1:11" x14ac:dyDescent="0.25">
      <c r="A287" t="s">
        <v>25</v>
      </c>
      <c r="B287" t="s">
        <v>1201</v>
      </c>
      <c r="C287" t="s">
        <v>701</v>
      </c>
      <c r="D287" t="s">
        <v>710</v>
      </c>
      <c r="E287" s="3">
        <v>6</v>
      </c>
      <c r="F287" s="14" t="str">
        <f t="shared" si="17"/>
        <v>6+</v>
      </c>
      <c r="G287" s="14" t="str">
        <f>_xlfn.IFNA(VLOOKUP(A287,'Special Cases'!A:E,3,0),F287)</f>
        <v>6+</v>
      </c>
      <c r="H287" t="e">
        <f>VLOOKUP(A287,'Worst Case'!A:C,3,0)</f>
        <v>#N/A</v>
      </c>
      <c r="I287" s="14" t="str">
        <f t="shared" si="21"/>
        <v>6+</v>
      </c>
      <c r="J287" s="14" t="str">
        <f t="shared" si="22"/>
        <v>6+</v>
      </c>
      <c r="K287" s="14" t="str">
        <f t="shared" si="23"/>
        <v>6+</v>
      </c>
    </row>
    <row r="288" spans="1:11" x14ac:dyDescent="0.25">
      <c r="A288" t="s">
        <v>1202</v>
      </c>
      <c r="B288" t="s">
        <v>1203</v>
      </c>
      <c r="C288" t="s">
        <v>701</v>
      </c>
      <c r="D288" t="s">
        <v>1204</v>
      </c>
      <c r="E288" s="3">
        <v>4.63</v>
      </c>
      <c r="F288" s="14">
        <f t="shared" si="17"/>
        <v>4</v>
      </c>
      <c r="G288" s="14">
        <f>_xlfn.IFNA(VLOOKUP(A288,'Special Cases'!A:E,3,0),F288)</f>
        <v>4</v>
      </c>
      <c r="H288" t="e">
        <f>VLOOKUP(A288,'Worst Case'!A:C,3,0)</f>
        <v>#N/A</v>
      </c>
      <c r="I288" s="14">
        <f t="shared" si="21"/>
        <v>4</v>
      </c>
      <c r="J288" s="14">
        <f t="shared" si="22"/>
        <v>4</v>
      </c>
      <c r="K288" s="14">
        <f t="shared" si="23"/>
        <v>4</v>
      </c>
    </row>
    <row r="289" spans="1:11" x14ac:dyDescent="0.25">
      <c r="A289" t="s">
        <v>397</v>
      </c>
      <c r="B289" t="s">
        <v>548</v>
      </c>
      <c r="C289" t="s">
        <v>701</v>
      </c>
      <c r="D289" t="s">
        <v>1205</v>
      </c>
      <c r="E289" s="3">
        <v>5.0199999999999996</v>
      </c>
      <c r="F289" s="14" t="str">
        <f t="shared" si="17"/>
        <v>5+</v>
      </c>
      <c r="G289" s="14" t="str">
        <f>_xlfn.IFNA(VLOOKUP(A289,'Special Cases'!A:E,3,0),F289)</f>
        <v>5+</v>
      </c>
      <c r="H289">
        <f>VLOOKUP(A289,'Worst Case'!A:C,3,0)</f>
        <v>-68</v>
      </c>
      <c r="I289" s="14">
        <f t="shared" si="21"/>
        <v>0</v>
      </c>
      <c r="J289" s="14" t="str">
        <f t="shared" si="22"/>
        <v>5+</v>
      </c>
      <c r="K289" s="14" t="str">
        <f t="shared" si="23"/>
        <v>5+</v>
      </c>
    </row>
    <row r="290" spans="1:11" x14ac:dyDescent="0.25">
      <c r="A290" t="s">
        <v>355</v>
      </c>
      <c r="B290" t="s">
        <v>471</v>
      </c>
      <c r="C290" t="s">
        <v>701</v>
      </c>
      <c r="D290" t="s">
        <v>1206</v>
      </c>
      <c r="E290" s="3">
        <v>3.39</v>
      </c>
      <c r="F290" s="14">
        <f t="shared" si="17"/>
        <v>3</v>
      </c>
      <c r="G290" s="14">
        <f>_xlfn.IFNA(VLOOKUP(A290,'Special Cases'!A:E,3,0),F290)</f>
        <v>3</v>
      </c>
      <c r="H290">
        <f>VLOOKUP(A290,'Worst Case'!A:C,3,0)</f>
        <v>0</v>
      </c>
      <c r="I290" s="14">
        <f t="shared" si="21"/>
        <v>0</v>
      </c>
      <c r="J290" s="14">
        <f t="shared" si="22"/>
        <v>3</v>
      </c>
      <c r="K290" s="14">
        <f t="shared" si="23"/>
        <v>3</v>
      </c>
    </row>
    <row r="291" spans="1:11" x14ac:dyDescent="0.25">
      <c r="A291" t="s">
        <v>1207</v>
      </c>
      <c r="B291" t="s">
        <v>1208</v>
      </c>
      <c r="C291" t="s">
        <v>701</v>
      </c>
      <c r="F291" s="14" t="e">
        <f t="shared" si="17"/>
        <v>#N/A</v>
      </c>
      <c r="G291" s="14" t="e">
        <f>_xlfn.IFNA(VLOOKUP(A291,'Special Cases'!A:E,3,0),F291)</f>
        <v>#N/A</v>
      </c>
      <c r="H291" t="e">
        <f>VLOOKUP(A291,'Worst Case'!A:C,3,0)</f>
        <v>#N/A</v>
      </c>
      <c r="I291" s="14" t="e">
        <f t="shared" si="21"/>
        <v>#N/A</v>
      </c>
      <c r="J291" s="14" t="e">
        <f t="shared" si="22"/>
        <v>#N/A</v>
      </c>
      <c r="K291" s="14" t="e">
        <f t="shared" si="23"/>
        <v>#N/A</v>
      </c>
    </row>
    <row r="292" spans="1:11" x14ac:dyDescent="0.25">
      <c r="A292" t="s">
        <v>190</v>
      </c>
      <c r="B292" t="s">
        <v>1209</v>
      </c>
      <c r="C292" t="s">
        <v>701</v>
      </c>
      <c r="D292" t="s">
        <v>710</v>
      </c>
      <c r="E292" s="3">
        <v>10</v>
      </c>
      <c r="F292" s="14">
        <f t="shared" si="17"/>
        <v>10</v>
      </c>
      <c r="G292" s="14">
        <f>_xlfn.IFNA(VLOOKUP(A292,'Special Cases'!A:E,3,0),F292)</f>
        <v>10</v>
      </c>
      <c r="H292">
        <f>VLOOKUP(A292,'Worst Case'!A:C,3,0)</f>
        <v>-4588</v>
      </c>
      <c r="I292" s="14">
        <f t="shared" si="21"/>
        <v>10</v>
      </c>
      <c r="J292" s="14">
        <f t="shared" si="22"/>
        <v>10</v>
      </c>
      <c r="K292" s="14">
        <f t="shared" si="23"/>
        <v>10</v>
      </c>
    </row>
    <row r="293" spans="1:11" x14ac:dyDescent="0.25">
      <c r="A293" t="s">
        <v>202</v>
      </c>
      <c r="B293" t="s">
        <v>611</v>
      </c>
      <c r="C293" t="s">
        <v>701</v>
      </c>
      <c r="D293" t="s">
        <v>1210</v>
      </c>
      <c r="E293" s="3">
        <v>4.5199999999999996</v>
      </c>
      <c r="F293" s="14">
        <f t="shared" si="17"/>
        <v>4</v>
      </c>
      <c r="G293" s="14">
        <f>_xlfn.IFNA(VLOOKUP(A293,'Special Cases'!A:E,3,0),F293)</f>
        <v>4</v>
      </c>
      <c r="H293">
        <f>VLOOKUP(A293,'Worst Case'!A:C,3,0)</f>
        <v>0</v>
      </c>
      <c r="I293" s="14">
        <f t="shared" si="21"/>
        <v>0</v>
      </c>
      <c r="J293" s="14">
        <f t="shared" si="22"/>
        <v>4</v>
      </c>
      <c r="K293" s="14">
        <f t="shared" si="23"/>
        <v>4</v>
      </c>
    </row>
    <row r="294" spans="1:11" x14ac:dyDescent="0.25">
      <c r="A294" t="s">
        <v>1211</v>
      </c>
      <c r="B294" t="s">
        <v>1212</v>
      </c>
      <c r="C294" t="s">
        <v>701</v>
      </c>
      <c r="F294" s="14" t="e">
        <f t="shared" si="17"/>
        <v>#N/A</v>
      </c>
      <c r="G294" s="14" t="e">
        <f>_xlfn.IFNA(VLOOKUP(A294,'Special Cases'!A:E,3,0),F294)</f>
        <v>#N/A</v>
      </c>
      <c r="H294" t="e">
        <f>VLOOKUP(A294,'Worst Case'!A:C,3,0)</f>
        <v>#N/A</v>
      </c>
      <c r="I294" s="14" t="e">
        <f t="shared" si="21"/>
        <v>#N/A</v>
      </c>
      <c r="J294" s="14" t="e">
        <f t="shared" si="22"/>
        <v>#N/A</v>
      </c>
      <c r="K294" s="14" t="e">
        <f t="shared" si="23"/>
        <v>#N/A</v>
      </c>
    </row>
    <row r="295" spans="1:11" x14ac:dyDescent="0.25">
      <c r="A295" t="s">
        <v>1213</v>
      </c>
      <c r="B295" t="s">
        <v>1214</v>
      </c>
      <c r="C295" t="s">
        <v>701</v>
      </c>
      <c r="D295" t="s">
        <v>1215</v>
      </c>
      <c r="E295" s="3">
        <v>6.47</v>
      </c>
      <c r="F295" s="14">
        <f t="shared" si="17"/>
        <v>6</v>
      </c>
      <c r="G295" s="14">
        <f>_xlfn.IFNA(VLOOKUP(A295,'Special Cases'!A:E,3,0),F295)</f>
        <v>6</v>
      </c>
      <c r="H295" t="e">
        <f>VLOOKUP(A295,'Worst Case'!A:C,3,0)</f>
        <v>#N/A</v>
      </c>
      <c r="I295" s="14">
        <f t="shared" si="21"/>
        <v>6</v>
      </c>
      <c r="J295" s="14">
        <f t="shared" si="22"/>
        <v>6</v>
      </c>
      <c r="K295" s="14">
        <f t="shared" si="23"/>
        <v>6</v>
      </c>
    </row>
    <row r="296" spans="1:11" x14ac:dyDescent="0.25">
      <c r="A296" t="s">
        <v>215</v>
      </c>
      <c r="B296" t="s">
        <v>1216</v>
      </c>
      <c r="C296" t="s">
        <v>701</v>
      </c>
      <c r="D296" t="s">
        <v>830</v>
      </c>
      <c r="E296" s="3">
        <v>7</v>
      </c>
      <c r="F296" s="14" t="str">
        <f t="shared" si="17"/>
        <v>7+</v>
      </c>
      <c r="G296" s="14" t="str">
        <f>_xlfn.IFNA(VLOOKUP(A296,'Special Cases'!A:E,3,0),F296)</f>
        <v>7+</v>
      </c>
      <c r="H296" t="e">
        <f>VLOOKUP(A296,'Worst Case'!A:C,3,0)</f>
        <v>#N/A</v>
      </c>
      <c r="I296" s="14" t="str">
        <f t="shared" si="21"/>
        <v>7+</v>
      </c>
      <c r="J296" s="14" t="str">
        <f t="shared" si="22"/>
        <v>7+</v>
      </c>
      <c r="K296" s="14" t="str">
        <f t="shared" si="23"/>
        <v>7+</v>
      </c>
    </row>
    <row r="297" spans="1:11" x14ac:dyDescent="0.25">
      <c r="A297" t="s">
        <v>225</v>
      </c>
      <c r="B297" t="s">
        <v>1217</v>
      </c>
      <c r="C297" t="s">
        <v>701</v>
      </c>
      <c r="D297" t="s">
        <v>830</v>
      </c>
      <c r="E297" s="3">
        <v>10</v>
      </c>
      <c r="F297" s="14">
        <f t="shared" si="17"/>
        <v>10</v>
      </c>
      <c r="G297" s="14">
        <f>_xlfn.IFNA(VLOOKUP(A297,'Special Cases'!A:E,3,0),F297)</f>
        <v>10</v>
      </c>
      <c r="H297" t="e">
        <f>VLOOKUP(A297,'Worst Case'!A:C,3,0)</f>
        <v>#N/A</v>
      </c>
      <c r="I297" s="14">
        <f t="shared" si="21"/>
        <v>10</v>
      </c>
      <c r="J297" s="14">
        <f t="shared" si="22"/>
        <v>10</v>
      </c>
      <c r="K297" s="14">
        <f t="shared" si="23"/>
        <v>10</v>
      </c>
    </row>
    <row r="298" spans="1:11" x14ac:dyDescent="0.25">
      <c r="A298" t="s">
        <v>229</v>
      </c>
      <c r="B298" t="s">
        <v>1218</v>
      </c>
      <c r="C298" t="s">
        <v>701</v>
      </c>
      <c r="D298" t="s">
        <v>1219</v>
      </c>
      <c r="E298" s="3">
        <v>4.3</v>
      </c>
      <c r="F298" s="14" t="str">
        <f t="shared" si="17"/>
        <v>4+</v>
      </c>
      <c r="G298" s="14" t="str">
        <f>_xlfn.IFNA(VLOOKUP(A298,'Special Cases'!A:E,3,0),F298)</f>
        <v>4+</v>
      </c>
      <c r="H298" t="e">
        <f>VLOOKUP(A298,'Worst Case'!A:C,3,0)</f>
        <v>#N/A</v>
      </c>
      <c r="I298" s="14" t="str">
        <f t="shared" si="21"/>
        <v>4+</v>
      </c>
      <c r="J298" s="14" t="str">
        <f t="shared" si="22"/>
        <v>4+</v>
      </c>
      <c r="K298" s="14" t="str">
        <f t="shared" si="23"/>
        <v>4+</v>
      </c>
    </row>
    <row r="299" spans="1:11" x14ac:dyDescent="0.25">
      <c r="A299" t="s">
        <v>148</v>
      </c>
      <c r="B299" t="s">
        <v>1220</v>
      </c>
      <c r="C299" t="s">
        <v>701</v>
      </c>
      <c r="D299" t="s">
        <v>1221</v>
      </c>
      <c r="E299" s="3">
        <v>4.71</v>
      </c>
      <c r="F299" s="14" t="str">
        <f t="shared" si="17"/>
        <v>4-</v>
      </c>
      <c r="G299" s="14" t="str">
        <f>_xlfn.IFNA(VLOOKUP(A299,'Special Cases'!A:E,3,0),F299)</f>
        <v>4-</v>
      </c>
      <c r="H299" t="e">
        <f>VLOOKUP(A299,'Worst Case'!A:C,3,0)</f>
        <v>#N/A</v>
      </c>
      <c r="I299" s="14" t="str">
        <f t="shared" si="21"/>
        <v>4-</v>
      </c>
      <c r="J299" s="14" t="str">
        <f t="shared" si="22"/>
        <v>4-</v>
      </c>
      <c r="K299" s="14" t="str">
        <f t="shared" si="23"/>
        <v>4-</v>
      </c>
    </row>
    <row r="300" spans="1:11" x14ac:dyDescent="0.25">
      <c r="A300" t="s">
        <v>1222</v>
      </c>
      <c r="B300" t="s">
        <v>1223</v>
      </c>
      <c r="C300" t="s">
        <v>701</v>
      </c>
      <c r="D300" t="s">
        <v>830</v>
      </c>
      <c r="E300" s="3">
        <v>10</v>
      </c>
      <c r="F300" s="14">
        <f t="shared" si="17"/>
        <v>10</v>
      </c>
      <c r="G300" s="14">
        <f>_xlfn.IFNA(VLOOKUP(A300,'Special Cases'!A:E,3,0),F300)</f>
        <v>10</v>
      </c>
      <c r="H300" t="e">
        <f>VLOOKUP(A300,'Worst Case'!A:C,3,0)</f>
        <v>#N/A</v>
      </c>
      <c r="I300" s="14">
        <f t="shared" si="21"/>
        <v>10</v>
      </c>
      <c r="J300" s="14">
        <f t="shared" si="22"/>
        <v>10</v>
      </c>
      <c r="K300" s="14">
        <f t="shared" si="23"/>
        <v>10</v>
      </c>
    </row>
    <row r="301" spans="1:11" x14ac:dyDescent="0.25">
      <c r="A301" t="s">
        <v>356</v>
      </c>
      <c r="B301" t="s">
        <v>1224</v>
      </c>
      <c r="C301" t="s">
        <v>701</v>
      </c>
      <c r="D301" t="s">
        <v>1225</v>
      </c>
      <c r="E301" s="3">
        <v>4.1900000000000004</v>
      </c>
      <c r="F301" s="14" t="str">
        <f t="shared" si="17"/>
        <v>4+</v>
      </c>
      <c r="G301" s="14" t="str">
        <f>_xlfn.IFNA(VLOOKUP(A301,'Special Cases'!A:E,3,0),F301)</f>
        <v>4+</v>
      </c>
      <c r="H301">
        <f>VLOOKUP(A301,'Worst Case'!A:C,3,0)</f>
        <v>0</v>
      </c>
      <c r="I301" s="14">
        <f t="shared" si="21"/>
        <v>0</v>
      </c>
      <c r="J301" s="14" t="str">
        <f t="shared" si="22"/>
        <v>4+</v>
      </c>
      <c r="K301" s="14" t="str">
        <f t="shared" si="23"/>
        <v>4+</v>
      </c>
    </row>
    <row r="302" spans="1:11" x14ac:dyDescent="0.25">
      <c r="A302" t="s">
        <v>406</v>
      </c>
      <c r="B302" t="s">
        <v>1226</v>
      </c>
      <c r="C302" t="s">
        <v>701</v>
      </c>
      <c r="D302" t="s">
        <v>1227</v>
      </c>
      <c r="E302" s="3">
        <v>4.59</v>
      </c>
      <c r="F302" s="14">
        <f t="shared" si="17"/>
        <v>4</v>
      </c>
      <c r="G302" s="14">
        <f>_xlfn.IFNA(VLOOKUP(A302,'Special Cases'!A:E,3,0),F302)</f>
        <v>4</v>
      </c>
      <c r="H302">
        <f>VLOOKUP(A302,'Worst Case'!A:C,3,0)</f>
        <v>-55</v>
      </c>
      <c r="I302" s="14">
        <f t="shared" si="21"/>
        <v>0</v>
      </c>
      <c r="J302" s="14">
        <f t="shared" si="22"/>
        <v>4</v>
      </c>
      <c r="K302" s="14">
        <f t="shared" si="23"/>
        <v>4</v>
      </c>
    </row>
    <row r="303" spans="1:11" x14ac:dyDescent="0.25">
      <c r="A303" t="s">
        <v>351</v>
      </c>
      <c r="B303" t="s">
        <v>461</v>
      </c>
      <c r="C303" t="s">
        <v>701</v>
      </c>
      <c r="D303" t="s">
        <v>1228</v>
      </c>
      <c r="E303" s="3">
        <v>4.83</v>
      </c>
      <c r="F303" s="14" t="str">
        <f t="shared" si="17"/>
        <v>4-</v>
      </c>
      <c r="G303" s="14" t="str">
        <f>_xlfn.IFNA(VLOOKUP(A303,'Special Cases'!A:E,3,0),F303)</f>
        <v>4-</v>
      </c>
      <c r="H303">
        <f>VLOOKUP(A303,'Worst Case'!A:C,3,0)</f>
        <v>0</v>
      </c>
      <c r="I303" s="14">
        <f t="shared" si="21"/>
        <v>0</v>
      </c>
      <c r="J303" s="14" t="str">
        <f t="shared" si="22"/>
        <v>4-</v>
      </c>
      <c r="K303" s="14" t="str">
        <f t="shared" si="23"/>
        <v>4-</v>
      </c>
    </row>
    <row r="304" spans="1:11" x14ac:dyDescent="0.25">
      <c r="A304" t="s">
        <v>1229</v>
      </c>
      <c r="B304" t="s">
        <v>1230</v>
      </c>
      <c r="C304" t="s">
        <v>701</v>
      </c>
      <c r="D304" t="s">
        <v>1231</v>
      </c>
      <c r="E304" s="3">
        <v>4.6100000000000003</v>
      </c>
      <c r="F304" s="14">
        <f t="shared" si="17"/>
        <v>4</v>
      </c>
      <c r="G304" s="14">
        <f>_xlfn.IFNA(VLOOKUP(A304,'Special Cases'!A:E,3,0),F304)</f>
        <v>4</v>
      </c>
      <c r="H304" t="e">
        <f>VLOOKUP(A304,'Worst Case'!A:C,3,0)</f>
        <v>#N/A</v>
      </c>
      <c r="I304" s="14">
        <f t="shared" si="21"/>
        <v>4</v>
      </c>
      <c r="J304" s="14">
        <f t="shared" si="22"/>
        <v>4</v>
      </c>
      <c r="K304" s="14">
        <f t="shared" si="23"/>
        <v>4</v>
      </c>
    </row>
    <row r="305" spans="1:11" x14ac:dyDescent="0.25">
      <c r="A305" t="s">
        <v>261</v>
      </c>
      <c r="B305" t="s">
        <v>1232</v>
      </c>
      <c r="C305" t="s">
        <v>701</v>
      </c>
      <c r="D305" t="s">
        <v>835</v>
      </c>
      <c r="E305" s="3">
        <v>10</v>
      </c>
      <c r="F305" s="14">
        <f t="shared" si="17"/>
        <v>10</v>
      </c>
      <c r="G305" s="14">
        <f>_xlfn.IFNA(VLOOKUP(A305,'Special Cases'!A:E,3,0),F305)</f>
        <v>10</v>
      </c>
      <c r="H305">
        <f>VLOOKUP(A305,'Worst Case'!A:C,3,0)</f>
        <v>-4814</v>
      </c>
      <c r="I305" s="14">
        <f t="shared" si="21"/>
        <v>10</v>
      </c>
      <c r="J305" s="14">
        <f t="shared" si="22"/>
        <v>10</v>
      </c>
      <c r="K305" s="14">
        <f t="shared" si="23"/>
        <v>10</v>
      </c>
    </row>
    <row r="306" spans="1:11" x14ac:dyDescent="0.25">
      <c r="A306" t="s">
        <v>383</v>
      </c>
      <c r="B306" t="s">
        <v>1233</v>
      </c>
      <c r="C306" t="s">
        <v>701</v>
      </c>
      <c r="D306" t="s">
        <v>1234</v>
      </c>
      <c r="E306" s="3">
        <v>4.43</v>
      </c>
      <c r="F306" s="14">
        <f t="shared" si="17"/>
        <v>4</v>
      </c>
      <c r="G306" s="14">
        <f>_xlfn.IFNA(VLOOKUP(A306,'Special Cases'!A:E,3,0),F306)</f>
        <v>4</v>
      </c>
      <c r="H306">
        <f>VLOOKUP(A306,'Worst Case'!A:C,3,0)</f>
        <v>0</v>
      </c>
      <c r="I306" s="14">
        <f t="shared" si="21"/>
        <v>0</v>
      </c>
      <c r="J306" s="14">
        <f t="shared" si="22"/>
        <v>4</v>
      </c>
      <c r="K306" s="14">
        <f t="shared" si="23"/>
        <v>4</v>
      </c>
    </row>
    <row r="307" spans="1:11" x14ac:dyDescent="0.25">
      <c r="A307" t="s">
        <v>1235</v>
      </c>
      <c r="B307" t="s">
        <v>1236</v>
      </c>
      <c r="C307" t="s">
        <v>701</v>
      </c>
      <c r="D307" t="s">
        <v>1237</v>
      </c>
      <c r="E307" s="3">
        <v>6.56</v>
      </c>
      <c r="F307" s="14">
        <f t="shared" si="17"/>
        <v>6</v>
      </c>
      <c r="G307" s="14">
        <f>_xlfn.IFNA(VLOOKUP(A307,'Special Cases'!A:E,3,0),F307)</f>
        <v>6</v>
      </c>
      <c r="H307" t="e">
        <f>VLOOKUP(A307,'Worst Case'!A:C,3,0)</f>
        <v>#N/A</v>
      </c>
      <c r="I307" s="14">
        <f t="shared" si="21"/>
        <v>6</v>
      </c>
      <c r="J307" s="14">
        <f t="shared" si="22"/>
        <v>6</v>
      </c>
      <c r="K307" s="14">
        <f t="shared" si="23"/>
        <v>6</v>
      </c>
    </row>
    <row r="308" spans="1:11" x14ac:dyDescent="0.25">
      <c r="A308" t="s">
        <v>1238</v>
      </c>
      <c r="B308" t="s">
        <v>1239</v>
      </c>
      <c r="C308" t="s">
        <v>701</v>
      </c>
      <c r="D308" t="s">
        <v>1240</v>
      </c>
      <c r="E308" s="3">
        <v>4.54</v>
      </c>
      <c r="F308" s="14">
        <f t="shared" si="17"/>
        <v>4</v>
      </c>
      <c r="G308" s="14">
        <f>_xlfn.IFNA(VLOOKUP(A308,'Special Cases'!A:E,3,0),F308)</f>
        <v>4</v>
      </c>
      <c r="H308" t="e">
        <f>VLOOKUP(A308,'Worst Case'!A:C,3,0)</f>
        <v>#N/A</v>
      </c>
      <c r="I308" s="14">
        <f t="shared" si="21"/>
        <v>4</v>
      </c>
      <c r="J308" s="14">
        <f t="shared" si="22"/>
        <v>4</v>
      </c>
      <c r="K308" s="14">
        <f t="shared" si="23"/>
        <v>4</v>
      </c>
    </row>
    <row r="309" spans="1:11" x14ac:dyDescent="0.25">
      <c r="A309" t="s">
        <v>395</v>
      </c>
      <c r="B309" t="s">
        <v>1241</v>
      </c>
      <c r="C309" t="s">
        <v>701</v>
      </c>
      <c r="D309" t="s">
        <v>1242</v>
      </c>
      <c r="E309" s="3">
        <v>5.87</v>
      </c>
      <c r="F309" s="14" t="str">
        <f t="shared" si="17"/>
        <v>5-</v>
      </c>
      <c r="G309" s="14" t="str">
        <f>_xlfn.IFNA(VLOOKUP(A309,'Special Cases'!A:E,3,0),F309)</f>
        <v>5-</v>
      </c>
      <c r="H309">
        <f>VLOOKUP(A309,'Worst Case'!A:C,3,0)</f>
        <v>0</v>
      </c>
      <c r="I309" s="14">
        <f t="shared" si="21"/>
        <v>0</v>
      </c>
      <c r="J309" s="14" t="str">
        <f t="shared" si="22"/>
        <v>5-</v>
      </c>
      <c r="K309" s="14" t="str">
        <f t="shared" si="23"/>
        <v>5-</v>
      </c>
    </row>
    <row r="310" spans="1:11" x14ac:dyDescent="0.25">
      <c r="A310" t="s">
        <v>288</v>
      </c>
      <c r="B310" t="s">
        <v>1243</v>
      </c>
      <c r="C310" t="s">
        <v>701</v>
      </c>
      <c r="D310" t="s">
        <v>1244</v>
      </c>
      <c r="E310" s="3">
        <v>4.01</v>
      </c>
      <c r="F310" s="14" t="str">
        <f t="shared" si="17"/>
        <v>4+</v>
      </c>
      <c r="G310" s="14" t="str">
        <f>_xlfn.IFNA(VLOOKUP(A310,'Special Cases'!A:E,3,0),F310)</f>
        <v>4+</v>
      </c>
      <c r="H310" t="e">
        <f>VLOOKUP(A310,'Worst Case'!A:C,3,0)</f>
        <v>#N/A</v>
      </c>
      <c r="I310" s="14" t="str">
        <f t="shared" si="21"/>
        <v>4+</v>
      </c>
      <c r="J310" s="14" t="str">
        <f t="shared" si="22"/>
        <v>4+</v>
      </c>
      <c r="K310" s="14" t="str">
        <f t="shared" si="23"/>
        <v>4+</v>
      </c>
    </row>
    <row r="311" spans="1:11" x14ac:dyDescent="0.25">
      <c r="A311" t="s">
        <v>296</v>
      </c>
      <c r="B311" t="s">
        <v>1245</v>
      </c>
      <c r="C311" t="s">
        <v>701</v>
      </c>
      <c r="D311" t="s">
        <v>1246</v>
      </c>
      <c r="E311" s="3">
        <v>4.74</v>
      </c>
      <c r="F311" s="14" t="str">
        <f t="shared" si="17"/>
        <v>4-</v>
      </c>
      <c r="G311" s="14" t="str">
        <f>_xlfn.IFNA(VLOOKUP(A311,'Special Cases'!A:E,3,0),F311)</f>
        <v>4-</v>
      </c>
      <c r="H311" t="e">
        <f>VLOOKUP(A311,'Worst Case'!A:C,3,0)</f>
        <v>#N/A</v>
      </c>
      <c r="I311" s="14" t="str">
        <f t="shared" si="21"/>
        <v>4-</v>
      </c>
      <c r="J311" s="14" t="str">
        <f t="shared" si="22"/>
        <v>4-</v>
      </c>
      <c r="K311" s="14" t="str">
        <f t="shared" si="23"/>
        <v>4-</v>
      </c>
    </row>
    <row r="312" spans="1:11" x14ac:dyDescent="0.25">
      <c r="A312" t="s">
        <v>1247</v>
      </c>
      <c r="B312" t="s">
        <v>1248</v>
      </c>
      <c r="C312" t="s">
        <v>701</v>
      </c>
      <c r="D312" t="s">
        <v>1249</v>
      </c>
      <c r="E312" s="3">
        <v>5.27</v>
      </c>
      <c r="F312" s="14" t="str">
        <f t="shared" si="17"/>
        <v>5+</v>
      </c>
      <c r="G312" s="14" t="str">
        <f>_xlfn.IFNA(VLOOKUP(A312,'Special Cases'!A:E,3,0),F312)</f>
        <v>5+</v>
      </c>
      <c r="H312" t="e">
        <f>VLOOKUP(A312,'Worst Case'!A:C,3,0)</f>
        <v>#N/A</v>
      </c>
      <c r="I312" s="14" t="str">
        <f t="shared" si="21"/>
        <v>5+</v>
      </c>
      <c r="J312" s="14" t="str">
        <f t="shared" si="22"/>
        <v>5+</v>
      </c>
      <c r="K312" s="14" t="str">
        <f t="shared" si="23"/>
        <v>5+</v>
      </c>
    </row>
    <row r="313" spans="1:11" x14ac:dyDescent="0.25">
      <c r="A313" t="s">
        <v>1250</v>
      </c>
      <c r="B313" t="s">
        <v>1251</v>
      </c>
      <c r="C313" t="s">
        <v>701</v>
      </c>
      <c r="D313" t="s">
        <v>1252</v>
      </c>
      <c r="E313" s="3">
        <v>5.16</v>
      </c>
      <c r="F313" s="14" t="str">
        <f t="shared" si="17"/>
        <v>5+</v>
      </c>
      <c r="G313" s="14" t="str">
        <f>_xlfn.IFNA(VLOOKUP(A313,'Special Cases'!A:E,3,0),F313)</f>
        <v>5+</v>
      </c>
      <c r="H313" t="e">
        <f>VLOOKUP(A313,'Worst Case'!A:C,3,0)</f>
        <v>#N/A</v>
      </c>
      <c r="I313" s="14" t="str">
        <f t="shared" si="21"/>
        <v>5+</v>
      </c>
      <c r="J313" s="14" t="str">
        <f t="shared" si="22"/>
        <v>5+</v>
      </c>
      <c r="K313" s="14" t="str">
        <f t="shared" si="23"/>
        <v>5+</v>
      </c>
    </row>
    <row r="314" spans="1:11" x14ac:dyDescent="0.25">
      <c r="A314" t="s">
        <v>343</v>
      </c>
      <c r="B314" t="s">
        <v>1253</v>
      </c>
      <c r="C314" t="s">
        <v>701</v>
      </c>
      <c r="D314" t="s">
        <v>1254</v>
      </c>
      <c r="E314" s="3">
        <v>4.83</v>
      </c>
      <c r="F314" s="14" t="str">
        <f t="shared" si="17"/>
        <v>4-</v>
      </c>
      <c r="G314" s="14" t="str">
        <f>_xlfn.IFNA(VLOOKUP(A314,'Special Cases'!A:E,3,0),F314)</f>
        <v>4-</v>
      </c>
      <c r="H314">
        <f>VLOOKUP(A314,'Worst Case'!A:C,3,0)</f>
        <v>0</v>
      </c>
      <c r="I314" s="14">
        <f t="shared" si="21"/>
        <v>0</v>
      </c>
      <c r="J314" s="14" t="str">
        <f t="shared" si="22"/>
        <v>4-</v>
      </c>
      <c r="K314" s="14" t="str">
        <f t="shared" si="23"/>
        <v>4-</v>
      </c>
    </row>
    <row r="315" spans="1:11" x14ac:dyDescent="0.25">
      <c r="A315" t="s">
        <v>420</v>
      </c>
      <c r="B315" t="s">
        <v>1255</v>
      </c>
      <c r="C315" t="s">
        <v>701</v>
      </c>
      <c r="D315" t="s">
        <v>1256</v>
      </c>
      <c r="E315" s="3">
        <v>4.3600000000000003</v>
      </c>
      <c r="F315" s="14">
        <f t="shared" si="17"/>
        <v>4</v>
      </c>
      <c r="G315" s="14">
        <f>_xlfn.IFNA(VLOOKUP(A315,'Special Cases'!A:E,3,0),F315)</f>
        <v>5</v>
      </c>
      <c r="H315">
        <f>VLOOKUP(A315,'Worst Case'!A:C,3,0)</f>
        <v>0</v>
      </c>
      <c r="I315" s="14">
        <f t="shared" si="21"/>
        <v>0</v>
      </c>
      <c r="J315" s="14">
        <f t="shared" si="22"/>
        <v>5</v>
      </c>
      <c r="K315" s="14">
        <f t="shared" si="23"/>
        <v>5</v>
      </c>
    </row>
    <row r="316" spans="1:11" x14ac:dyDescent="0.25">
      <c r="A316" t="s">
        <v>1257</v>
      </c>
      <c r="B316" t="s">
        <v>1258</v>
      </c>
      <c r="C316" t="s">
        <v>701</v>
      </c>
      <c r="D316" t="s">
        <v>1259</v>
      </c>
      <c r="E316" s="3">
        <v>6.26</v>
      </c>
      <c r="F316" s="14" t="str">
        <f t="shared" si="17"/>
        <v>6+</v>
      </c>
      <c r="G316" s="14" t="str">
        <f>_xlfn.IFNA(VLOOKUP(A316,'Special Cases'!A:E,3,0),F316)</f>
        <v>6+</v>
      </c>
      <c r="H316" t="e">
        <f>VLOOKUP(A316,'Worst Case'!A:C,3,0)</f>
        <v>#N/A</v>
      </c>
      <c r="I316" s="14" t="str">
        <f t="shared" si="21"/>
        <v>6+</v>
      </c>
      <c r="J316" s="14" t="str">
        <f t="shared" si="22"/>
        <v>6+</v>
      </c>
      <c r="K316" s="14" t="str">
        <f t="shared" si="23"/>
        <v>6+</v>
      </c>
    </row>
    <row r="317" spans="1:11" x14ac:dyDescent="0.25">
      <c r="A317" t="s">
        <v>476</v>
      </c>
      <c r="B317" t="s">
        <v>1260</v>
      </c>
      <c r="C317" t="s">
        <v>701</v>
      </c>
      <c r="D317" t="s">
        <v>1261</v>
      </c>
      <c r="E317" s="3">
        <v>4.12</v>
      </c>
      <c r="F317" s="14" t="str">
        <f t="shared" si="17"/>
        <v>4+</v>
      </c>
      <c r="G317" s="14" t="str">
        <f>_xlfn.IFNA(VLOOKUP(A317,'Special Cases'!A:E,3,0),F317)</f>
        <v>4+</v>
      </c>
      <c r="H317">
        <f>VLOOKUP(A317,'Worst Case'!A:C,3,0)</f>
        <v>0</v>
      </c>
      <c r="I317" s="14">
        <f t="shared" si="21"/>
        <v>0</v>
      </c>
      <c r="J317" s="14" t="str">
        <f t="shared" si="22"/>
        <v>4+</v>
      </c>
      <c r="K317" s="14" t="str">
        <f t="shared" si="23"/>
        <v>4+</v>
      </c>
    </row>
    <row r="318" spans="1:11" x14ac:dyDescent="0.25">
      <c r="A318" t="s">
        <v>378</v>
      </c>
      <c r="B318" t="s">
        <v>1262</v>
      </c>
      <c r="C318" t="s">
        <v>701</v>
      </c>
      <c r="D318" t="s">
        <v>1263</v>
      </c>
      <c r="E318" s="3">
        <v>3.86</v>
      </c>
      <c r="F318" s="14" t="str">
        <f t="shared" si="17"/>
        <v>3-</v>
      </c>
      <c r="G318" s="14" t="str">
        <f>_xlfn.IFNA(VLOOKUP(A318,'Special Cases'!A:E,3,0),F318)</f>
        <v>3-</v>
      </c>
      <c r="H318">
        <f>VLOOKUP(A318,'Worst Case'!A:C,3,0)</f>
        <v>-78</v>
      </c>
      <c r="I318" s="14">
        <f t="shared" si="21"/>
        <v>0</v>
      </c>
      <c r="J318" s="14" t="str">
        <f t="shared" si="22"/>
        <v>3-</v>
      </c>
      <c r="K318" s="14" t="str">
        <f t="shared" si="23"/>
        <v>3-</v>
      </c>
    </row>
    <row r="319" spans="1:11" x14ac:dyDescent="0.25">
      <c r="A319" t="s">
        <v>1264</v>
      </c>
      <c r="B319" t="s">
        <v>1265</v>
      </c>
      <c r="C319" t="s">
        <v>701</v>
      </c>
      <c r="F319" s="14" t="e">
        <f t="shared" si="17"/>
        <v>#N/A</v>
      </c>
      <c r="G319" s="14" t="e">
        <f>_xlfn.IFNA(VLOOKUP(A319,'Special Cases'!A:E,3,0),F319)</f>
        <v>#N/A</v>
      </c>
      <c r="H319" t="e">
        <f>VLOOKUP(A319,'Worst Case'!A:C,3,0)</f>
        <v>#N/A</v>
      </c>
      <c r="I319" s="14" t="e">
        <f t="shared" si="21"/>
        <v>#N/A</v>
      </c>
      <c r="J319" s="14" t="e">
        <f t="shared" si="22"/>
        <v>#N/A</v>
      </c>
      <c r="K319" s="14" t="e">
        <f t="shared" si="23"/>
        <v>#N/A</v>
      </c>
    </row>
  </sheetData>
  <autoFilter ref="A1:J31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2" sqref="A2:XFD35"/>
    </sheetView>
  </sheetViews>
  <sheetFormatPr defaultRowHeight="15" x14ac:dyDescent="0.25"/>
  <cols>
    <col min="2" max="2" width="55.140625" bestFit="1" customWidth="1"/>
    <col min="4" max="4" width="15.28515625" customWidth="1"/>
    <col min="6" max="6" width="86.28515625" customWidth="1"/>
    <col min="7" max="7" width="39.42578125" bestFit="1" customWidth="1"/>
    <col min="8" max="8" width="15.85546875" bestFit="1" customWidth="1"/>
  </cols>
  <sheetData>
    <row r="1" spans="1:8" ht="25.5" x14ac:dyDescent="0.25">
      <c r="A1" s="130" t="s">
        <v>0</v>
      </c>
      <c r="B1" s="130" t="s">
        <v>1</v>
      </c>
      <c r="C1" s="130" t="s">
        <v>121</v>
      </c>
      <c r="D1" s="131" t="s">
        <v>303</v>
      </c>
      <c r="E1" s="130" t="s">
        <v>122</v>
      </c>
      <c r="F1" s="130" t="s">
        <v>123</v>
      </c>
      <c r="G1" s="130" t="s">
        <v>324</v>
      </c>
      <c r="H1" s="130" t="s">
        <v>325</v>
      </c>
    </row>
    <row r="2" spans="1:8" x14ac:dyDescent="0.25">
      <c r="A2" s="126" t="s">
        <v>43</v>
      </c>
      <c r="B2" s="105" t="s">
        <v>125</v>
      </c>
      <c r="C2" s="105" t="s">
        <v>96</v>
      </c>
      <c r="D2" s="105">
        <v>6.92</v>
      </c>
      <c r="E2" s="105">
        <v>1</v>
      </c>
      <c r="F2" s="158" t="s">
        <v>124</v>
      </c>
      <c r="G2" s="159"/>
      <c r="H2" s="159"/>
    </row>
    <row r="3" spans="1:8" x14ac:dyDescent="0.25">
      <c r="A3" s="126" t="s">
        <v>39</v>
      </c>
      <c r="B3" s="105" t="s">
        <v>105</v>
      </c>
      <c r="C3" s="105" t="s">
        <v>96</v>
      </c>
      <c r="D3" s="105">
        <v>7.31</v>
      </c>
      <c r="E3" s="105">
        <v>1</v>
      </c>
      <c r="F3" s="158" t="s">
        <v>124</v>
      </c>
      <c r="G3" s="159"/>
      <c r="H3" s="159"/>
    </row>
    <row r="4" spans="1:8" x14ac:dyDescent="0.25">
      <c r="A4" s="126" t="s">
        <v>19</v>
      </c>
      <c r="B4" s="105" t="s">
        <v>126</v>
      </c>
      <c r="C4" s="105" t="s">
        <v>96</v>
      </c>
      <c r="D4" s="105">
        <v>7.82</v>
      </c>
      <c r="E4" s="105">
        <v>1</v>
      </c>
      <c r="F4" s="158" t="s">
        <v>124</v>
      </c>
      <c r="G4" s="159"/>
      <c r="H4" s="159"/>
    </row>
    <row r="5" spans="1:8" x14ac:dyDescent="0.25">
      <c r="A5" s="126" t="s">
        <v>36</v>
      </c>
      <c r="B5" s="105" t="s">
        <v>103</v>
      </c>
      <c r="C5" s="105" t="s">
        <v>96</v>
      </c>
      <c r="D5" s="105">
        <v>7.32</v>
      </c>
      <c r="E5" s="105">
        <v>1</v>
      </c>
      <c r="F5" s="158" t="s">
        <v>124</v>
      </c>
      <c r="G5" s="159"/>
      <c r="H5" s="159"/>
    </row>
    <row r="6" spans="1:8" x14ac:dyDescent="0.25">
      <c r="A6" s="126" t="s">
        <v>44</v>
      </c>
      <c r="B6" s="105" t="s">
        <v>77</v>
      </c>
      <c r="C6" s="105" t="s">
        <v>96</v>
      </c>
      <c r="D6" s="105">
        <v>2.5</v>
      </c>
      <c r="E6" s="105">
        <v>2</v>
      </c>
      <c r="F6" s="158" t="s">
        <v>124</v>
      </c>
      <c r="G6" s="159"/>
      <c r="H6" s="159"/>
    </row>
    <row r="7" spans="1:8" x14ac:dyDescent="0.25">
      <c r="A7" s="126" t="s">
        <v>33</v>
      </c>
      <c r="B7" s="105" t="s">
        <v>127</v>
      </c>
      <c r="C7" s="105" t="s">
        <v>96</v>
      </c>
      <c r="D7" s="105">
        <v>6.86</v>
      </c>
      <c r="E7" s="105">
        <v>1</v>
      </c>
      <c r="F7" s="158" t="s">
        <v>124</v>
      </c>
      <c r="G7" s="159"/>
      <c r="H7" s="159"/>
    </row>
    <row r="8" spans="1:8" x14ac:dyDescent="0.25">
      <c r="A8" s="126" t="s">
        <v>28</v>
      </c>
      <c r="B8" s="105" t="s">
        <v>128</v>
      </c>
      <c r="C8" s="105" t="s">
        <v>96</v>
      </c>
      <c r="D8" s="105">
        <v>6.85</v>
      </c>
      <c r="E8" s="105">
        <v>1</v>
      </c>
      <c r="F8" s="158" t="s">
        <v>124</v>
      </c>
      <c r="G8" s="159"/>
      <c r="H8" s="159"/>
    </row>
    <row r="9" spans="1:8" x14ac:dyDescent="0.25">
      <c r="A9" s="126" t="s">
        <v>347</v>
      </c>
      <c r="B9" s="105" t="s">
        <v>609</v>
      </c>
      <c r="C9" s="105" t="s">
        <v>96</v>
      </c>
      <c r="D9" s="105" t="e">
        <v>#N/A</v>
      </c>
      <c r="E9" s="105">
        <v>1</v>
      </c>
      <c r="F9" s="158" t="s">
        <v>124</v>
      </c>
      <c r="G9" s="159"/>
      <c r="H9" s="159"/>
    </row>
    <row r="10" spans="1:8" x14ac:dyDescent="0.25">
      <c r="A10" s="126" t="s">
        <v>37</v>
      </c>
      <c r="B10" s="105" t="s">
        <v>104</v>
      </c>
      <c r="C10" s="105" t="s">
        <v>96</v>
      </c>
      <c r="D10" s="105">
        <v>8.49</v>
      </c>
      <c r="E10" s="105">
        <v>1</v>
      </c>
      <c r="F10" s="158" t="s">
        <v>124</v>
      </c>
      <c r="G10" s="159"/>
      <c r="H10" s="159"/>
    </row>
    <row r="11" spans="1:8" x14ac:dyDescent="0.25">
      <c r="A11" s="126" t="s">
        <v>35</v>
      </c>
      <c r="B11" s="105" t="s">
        <v>78</v>
      </c>
      <c r="C11" s="105" t="s">
        <v>96</v>
      </c>
      <c r="D11" s="105">
        <v>2.5</v>
      </c>
      <c r="E11" s="105">
        <v>3</v>
      </c>
      <c r="F11" s="158" t="s">
        <v>129</v>
      </c>
      <c r="G11" s="159"/>
      <c r="H11" s="159"/>
    </row>
    <row r="12" spans="1:8" x14ac:dyDescent="0.25">
      <c r="A12" s="126" t="s">
        <v>49</v>
      </c>
      <c r="B12" s="105" t="s">
        <v>107</v>
      </c>
      <c r="C12" s="105">
        <v>6</v>
      </c>
      <c r="D12" s="105">
        <v>3.91</v>
      </c>
      <c r="E12" s="105">
        <v>2</v>
      </c>
      <c r="F12" s="158" t="s">
        <v>326</v>
      </c>
      <c r="G12" s="159"/>
      <c r="H12" s="159"/>
    </row>
    <row r="13" spans="1:8" x14ac:dyDescent="0.25">
      <c r="A13" s="126" t="s">
        <v>156</v>
      </c>
      <c r="B13" s="105" t="s">
        <v>157</v>
      </c>
      <c r="C13" s="105">
        <v>6</v>
      </c>
      <c r="D13" s="105">
        <v>6</v>
      </c>
      <c r="E13" s="105">
        <v>2</v>
      </c>
      <c r="F13" s="158" t="s">
        <v>158</v>
      </c>
      <c r="G13" s="159"/>
      <c r="H13" s="159"/>
    </row>
    <row r="14" spans="1:8" x14ac:dyDescent="0.25">
      <c r="A14" s="126" t="s">
        <v>154</v>
      </c>
      <c r="B14" s="105" t="s">
        <v>155</v>
      </c>
      <c r="C14" s="105" t="s">
        <v>96</v>
      </c>
      <c r="D14" s="105" t="e">
        <v>#N/A</v>
      </c>
      <c r="E14" s="105">
        <v>2</v>
      </c>
      <c r="F14" s="158" t="s">
        <v>159</v>
      </c>
      <c r="G14" s="159"/>
      <c r="H14" s="159"/>
    </row>
    <row r="15" spans="1:8" x14ac:dyDescent="0.25">
      <c r="A15" s="126"/>
      <c r="B15" s="105"/>
      <c r="C15" s="105">
        <v>8</v>
      </c>
      <c r="D15" s="105"/>
      <c r="E15" s="105"/>
      <c r="F15" s="158" t="s">
        <v>130</v>
      </c>
      <c r="G15" s="159"/>
      <c r="H15" s="159"/>
    </row>
    <row r="16" spans="1:8" x14ac:dyDescent="0.25">
      <c r="A16" s="126"/>
      <c r="B16" s="105"/>
      <c r="C16" s="105">
        <v>9</v>
      </c>
      <c r="D16" s="105"/>
      <c r="E16" s="105"/>
      <c r="F16" s="158" t="s">
        <v>131</v>
      </c>
      <c r="G16" s="159"/>
      <c r="H16" s="159"/>
    </row>
    <row r="17" spans="1:8" x14ac:dyDescent="0.25">
      <c r="A17" s="124"/>
      <c r="B17" s="125"/>
      <c r="C17" s="105">
        <v>10</v>
      </c>
      <c r="D17" s="105"/>
      <c r="E17" s="105"/>
      <c r="F17" s="158" t="s">
        <v>132</v>
      </c>
      <c r="G17" s="159"/>
      <c r="H17" s="159"/>
    </row>
    <row r="18" spans="1:8" x14ac:dyDescent="0.25">
      <c r="A18" s="126" t="s">
        <v>46</v>
      </c>
      <c r="B18" s="105" t="s">
        <v>302</v>
      </c>
      <c r="C18" s="105" t="s">
        <v>94</v>
      </c>
      <c r="D18" s="105">
        <v>5.5</v>
      </c>
      <c r="E18" s="105">
        <v>2</v>
      </c>
      <c r="F18" s="158" t="s">
        <v>304</v>
      </c>
      <c r="G18" s="159"/>
      <c r="H18" s="159"/>
    </row>
    <row r="19" spans="1:8" x14ac:dyDescent="0.25">
      <c r="A19" s="126" t="s">
        <v>364</v>
      </c>
      <c r="B19" s="105" t="s">
        <v>691</v>
      </c>
      <c r="C19" s="105" t="s">
        <v>93</v>
      </c>
      <c r="D19" s="105">
        <v>4.3099999999999996</v>
      </c>
      <c r="E19" s="105">
        <v>1</v>
      </c>
      <c r="F19" s="158" t="s">
        <v>692</v>
      </c>
      <c r="G19" s="159"/>
      <c r="H19" s="159"/>
    </row>
    <row r="20" spans="1:8" x14ac:dyDescent="0.25">
      <c r="A20" s="126" t="s">
        <v>194</v>
      </c>
      <c r="B20" s="105" t="s">
        <v>693</v>
      </c>
      <c r="C20" s="105" t="s">
        <v>94</v>
      </c>
      <c r="D20" s="105">
        <v>4.4800000000000004</v>
      </c>
      <c r="E20" s="105">
        <v>2</v>
      </c>
      <c r="F20" s="160" t="s">
        <v>692</v>
      </c>
      <c r="G20" s="159"/>
      <c r="H20" s="159"/>
    </row>
    <row r="21" spans="1:8" x14ac:dyDescent="0.25">
      <c r="A21" s="126" t="s">
        <v>541</v>
      </c>
      <c r="B21" s="105" t="s">
        <v>542</v>
      </c>
      <c r="C21" s="105" t="s">
        <v>95</v>
      </c>
      <c r="D21" s="105">
        <v>5.0999999999999996</v>
      </c>
      <c r="E21" s="105">
        <v>1</v>
      </c>
      <c r="F21" s="158" t="s">
        <v>692</v>
      </c>
      <c r="G21" s="159"/>
      <c r="H21" s="159"/>
    </row>
    <row r="22" spans="1:8" x14ac:dyDescent="0.25">
      <c r="A22" s="126" t="s">
        <v>268</v>
      </c>
      <c r="B22" s="105" t="s">
        <v>694</v>
      </c>
      <c r="C22" s="105" t="s">
        <v>93</v>
      </c>
      <c r="D22" s="105">
        <v>4.3</v>
      </c>
      <c r="E22" s="105">
        <v>1</v>
      </c>
      <c r="F22" s="158" t="s">
        <v>692</v>
      </c>
      <c r="G22" s="159"/>
      <c r="H22" s="159"/>
    </row>
    <row r="23" spans="1:8" x14ac:dyDescent="0.25">
      <c r="A23" s="126" t="s">
        <v>362</v>
      </c>
      <c r="B23" s="105" t="s">
        <v>695</v>
      </c>
      <c r="C23" s="105" t="s">
        <v>94</v>
      </c>
      <c r="D23" s="105">
        <v>4.96</v>
      </c>
      <c r="E23" s="105">
        <v>1</v>
      </c>
      <c r="F23" s="158" t="s">
        <v>692</v>
      </c>
      <c r="G23" s="159"/>
      <c r="H23" s="159"/>
    </row>
    <row r="24" spans="1:8" x14ac:dyDescent="0.25">
      <c r="A24" s="126" t="s">
        <v>369</v>
      </c>
      <c r="B24" s="105" t="s">
        <v>643</v>
      </c>
      <c r="C24" s="105" t="s">
        <v>96</v>
      </c>
      <c r="D24" s="105" t="e">
        <v>#N/A</v>
      </c>
      <c r="E24" s="105">
        <v>1</v>
      </c>
      <c r="F24" s="158" t="s">
        <v>124</v>
      </c>
      <c r="G24" s="159"/>
      <c r="H24" s="159"/>
    </row>
    <row r="25" spans="1:8" x14ac:dyDescent="0.25">
      <c r="A25" s="126" t="s">
        <v>398</v>
      </c>
      <c r="B25" s="105" t="s">
        <v>549</v>
      </c>
      <c r="C25" s="105" t="s">
        <v>94</v>
      </c>
      <c r="D25" s="105">
        <v>4.7300000000000004</v>
      </c>
      <c r="E25" s="105">
        <v>1</v>
      </c>
      <c r="F25" s="160" t="s">
        <v>696</v>
      </c>
      <c r="G25" s="159" t="s">
        <v>327</v>
      </c>
      <c r="H25" s="161">
        <v>44377</v>
      </c>
    </row>
    <row r="26" spans="1:8" x14ac:dyDescent="0.25">
      <c r="A26" s="126" t="s">
        <v>400</v>
      </c>
      <c r="B26" s="105" t="s">
        <v>551</v>
      </c>
      <c r="C26" s="105" t="s">
        <v>94</v>
      </c>
      <c r="D26" s="105">
        <v>4.99</v>
      </c>
      <c r="E26" s="105">
        <v>1</v>
      </c>
      <c r="F26" s="158" t="s">
        <v>692</v>
      </c>
      <c r="G26" s="159"/>
      <c r="H26" s="161"/>
    </row>
    <row r="27" spans="1:8" x14ac:dyDescent="0.25">
      <c r="A27" s="126" t="s">
        <v>399</v>
      </c>
      <c r="B27" s="105" t="s">
        <v>550</v>
      </c>
      <c r="C27" s="105" t="s">
        <v>96</v>
      </c>
      <c r="D27" s="105">
        <v>5.92</v>
      </c>
      <c r="E27" s="105">
        <v>1</v>
      </c>
      <c r="F27" s="158" t="s">
        <v>692</v>
      </c>
      <c r="G27" s="159" t="s">
        <v>327</v>
      </c>
      <c r="H27" s="161">
        <v>44242</v>
      </c>
    </row>
    <row r="28" spans="1:8" x14ac:dyDescent="0.25">
      <c r="A28" s="126" t="s">
        <v>401</v>
      </c>
      <c r="B28" s="105" t="s">
        <v>552</v>
      </c>
      <c r="C28" s="105">
        <v>6</v>
      </c>
      <c r="D28" s="105">
        <v>0</v>
      </c>
      <c r="E28" s="105">
        <v>1</v>
      </c>
      <c r="F28" s="158" t="s">
        <v>697</v>
      </c>
      <c r="G28" s="159"/>
      <c r="H28" s="161"/>
    </row>
    <row r="29" spans="1:8" x14ac:dyDescent="0.25">
      <c r="A29" s="126" t="s">
        <v>375</v>
      </c>
      <c r="B29" s="105" t="s">
        <v>650</v>
      </c>
      <c r="C29" s="105" t="s">
        <v>93</v>
      </c>
      <c r="D29" s="105">
        <v>4.09</v>
      </c>
      <c r="E29" s="105">
        <v>1</v>
      </c>
      <c r="F29" s="158" t="s">
        <v>692</v>
      </c>
      <c r="G29" s="159"/>
      <c r="H29" s="161"/>
    </row>
    <row r="30" spans="1:8" x14ac:dyDescent="0.25">
      <c r="A30" s="126" t="s">
        <v>374</v>
      </c>
      <c r="B30" s="105" t="s">
        <v>508</v>
      </c>
      <c r="C30" s="105" t="s">
        <v>95</v>
      </c>
      <c r="D30" s="105">
        <v>4.74</v>
      </c>
      <c r="E30" s="105">
        <v>1</v>
      </c>
      <c r="F30" s="160" t="s">
        <v>692</v>
      </c>
      <c r="G30" s="159"/>
      <c r="H30" s="161"/>
    </row>
    <row r="31" spans="1:8" x14ac:dyDescent="0.25">
      <c r="A31" s="126" t="s">
        <v>404</v>
      </c>
      <c r="B31" s="105" t="s">
        <v>555</v>
      </c>
      <c r="C31" s="105" t="s">
        <v>90</v>
      </c>
      <c r="D31" s="105">
        <v>4.17</v>
      </c>
      <c r="E31" s="105">
        <v>1</v>
      </c>
      <c r="F31" s="158" t="s">
        <v>696</v>
      </c>
      <c r="G31" s="159"/>
      <c r="H31" s="161"/>
    </row>
    <row r="32" spans="1:8" x14ac:dyDescent="0.25">
      <c r="A32" s="126" t="s">
        <v>377</v>
      </c>
      <c r="B32" s="105" t="s">
        <v>516</v>
      </c>
      <c r="C32" s="105" t="s">
        <v>96</v>
      </c>
      <c r="D32" s="105" t="e">
        <v>#N/A</v>
      </c>
      <c r="E32" s="105">
        <v>1</v>
      </c>
      <c r="F32" s="158" t="s">
        <v>698</v>
      </c>
      <c r="G32" s="159"/>
      <c r="H32" s="161"/>
    </row>
    <row r="33" spans="1:8" x14ac:dyDescent="0.25">
      <c r="A33" s="126" t="s">
        <v>419</v>
      </c>
      <c r="B33" s="105" t="s">
        <v>689</v>
      </c>
      <c r="C33" s="105">
        <v>5</v>
      </c>
      <c r="D33" s="105">
        <v>4</v>
      </c>
      <c r="E33" s="105">
        <v>2</v>
      </c>
      <c r="F33" s="158" t="s">
        <v>696</v>
      </c>
      <c r="G33" s="159"/>
      <c r="H33" s="161"/>
    </row>
    <row r="34" spans="1:8" x14ac:dyDescent="0.25">
      <c r="A34" s="126" t="s">
        <v>420</v>
      </c>
      <c r="B34" s="105" t="s">
        <v>571</v>
      </c>
      <c r="C34" s="105">
        <v>5</v>
      </c>
      <c r="D34" s="105">
        <v>4</v>
      </c>
      <c r="E34" s="105">
        <v>2</v>
      </c>
      <c r="F34" s="158" t="s">
        <v>696</v>
      </c>
      <c r="G34" s="159"/>
      <c r="H34" s="161"/>
    </row>
    <row r="35" spans="1:8" x14ac:dyDescent="0.25">
      <c r="A35" s="126" t="s">
        <v>367</v>
      </c>
      <c r="B35" s="105" t="s">
        <v>640</v>
      </c>
      <c r="C35" s="105" t="s">
        <v>96</v>
      </c>
      <c r="D35" s="105" t="s">
        <v>96</v>
      </c>
      <c r="E35" s="105">
        <v>1</v>
      </c>
      <c r="F35" s="158" t="s">
        <v>124</v>
      </c>
      <c r="G35" s="159"/>
      <c r="H35" s="16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defaultRowHeight="15" x14ac:dyDescent="0.25"/>
  <cols>
    <col min="1" max="1" width="9.5703125" bestFit="1" customWidth="1"/>
    <col min="2" max="2" width="21.140625" bestFit="1" customWidth="1"/>
    <col min="3" max="3" width="15.85546875" customWidth="1"/>
  </cols>
  <sheetData>
    <row r="1" spans="1:3" x14ac:dyDescent="0.25">
      <c r="A1" s="31" t="s">
        <v>0</v>
      </c>
      <c r="B1" s="32" t="s">
        <v>1</v>
      </c>
      <c r="C1" s="33" t="s">
        <v>305</v>
      </c>
    </row>
    <row r="2" spans="1:3" x14ac:dyDescent="0.25">
      <c r="A2" s="3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" sqref="A2:C2"/>
    </sheetView>
  </sheetViews>
  <sheetFormatPr defaultRowHeight="15" x14ac:dyDescent="0.25"/>
  <cols>
    <col min="2" max="2" width="39.42578125" bestFit="1" customWidth="1"/>
    <col min="3" max="3" width="20.7109375" customWidth="1"/>
  </cols>
  <sheetData>
    <row r="1" spans="1:3" ht="15.75" thickBot="1" x14ac:dyDescent="0.3">
      <c r="A1" s="42" t="s">
        <v>0</v>
      </c>
      <c r="B1" s="43" t="s">
        <v>1</v>
      </c>
      <c r="C1" s="43" t="s">
        <v>153</v>
      </c>
    </row>
    <row r="2" spans="1:3" ht="16.5" thickTop="1" thickBot="1" x14ac:dyDescent="0.3">
      <c r="A2" s="132"/>
      <c r="B2" s="132"/>
      <c r="C2" s="41"/>
    </row>
    <row r="3" spans="1:3" ht="16.5" thickTop="1" thickBot="1" x14ac:dyDescent="0.3">
      <c r="A3" s="133"/>
      <c r="B3" s="132"/>
      <c r="C3" s="41"/>
    </row>
    <row r="4" spans="1:3" ht="16.5" thickTop="1" thickBot="1" x14ac:dyDescent="0.3">
      <c r="A4" s="133"/>
      <c r="B4" s="132"/>
      <c r="C4" s="41"/>
    </row>
    <row r="5" spans="1:3" ht="16.5" thickTop="1" thickBot="1" x14ac:dyDescent="0.3">
      <c r="A5" s="134"/>
      <c r="B5" s="135"/>
      <c r="C5" s="41"/>
    </row>
    <row r="6" spans="1:3" ht="16.5" thickTop="1" thickBot="1" x14ac:dyDescent="0.3">
      <c r="A6" s="134"/>
      <c r="B6" s="135"/>
      <c r="C6" s="41"/>
    </row>
    <row r="7" spans="1:3" ht="16.5" thickTop="1" thickBot="1" x14ac:dyDescent="0.3">
      <c r="A7" s="134"/>
      <c r="B7" s="135"/>
      <c r="C7" s="41"/>
    </row>
    <row r="8" spans="1:3" ht="16.5" thickTop="1" thickBot="1" x14ac:dyDescent="0.3">
      <c r="A8" s="134"/>
      <c r="B8" s="135"/>
      <c r="C8" s="41"/>
    </row>
    <row r="9" spans="1:3" ht="16.5" thickTop="1" thickBot="1" x14ac:dyDescent="0.3">
      <c r="A9" s="134"/>
      <c r="B9" s="135"/>
      <c r="C9" s="41"/>
    </row>
    <row r="10" spans="1:3" ht="16.5" thickTop="1" thickBot="1" x14ac:dyDescent="0.3">
      <c r="A10" s="134"/>
      <c r="B10" s="135"/>
      <c r="C10" s="41"/>
    </row>
    <row r="11" spans="1:3" ht="16.5" thickTop="1" thickBot="1" x14ac:dyDescent="0.3">
      <c r="A11" s="134"/>
      <c r="B11" s="135"/>
      <c r="C11" s="41"/>
    </row>
    <row r="12" spans="1:3" ht="16.5" thickTop="1" thickBot="1" x14ac:dyDescent="0.3">
      <c r="A12" s="134"/>
      <c r="B12" s="135"/>
      <c r="C12" s="41"/>
    </row>
    <row r="13" spans="1:3" ht="16.5" thickTop="1" thickBot="1" x14ac:dyDescent="0.3">
      <c r="A13" s="134"/>
      <c r="B13" s="135"/>
      <c r="C13" s="41"/>
    </row>
    <row r="14" spans="1:3" ht="16.5" thickTop="1" thickBot="1" x14ac:dyDescent="0.3">
      <c r="A14" s="134"/>
      <c r="B14" s="135"/>
      <c r="C14" s="41"/>
    </row>
    <row r="15" spans="1:3" ht="16.5" thickTop="1" thickBot="1" x14ac:dyDescent="0.3">
      <c r="A15" s="134"/>
      <c r="B15" s="135"/>
      <c r="C15" s="41"/>
    </row>
    <row r="16" spans="1:3" ht="16.5" thickTop="1" thickBot="1" x14ac:dyDescent="0.3">
      <c r="A16" s="134"/>
      <c r="B16" s="135"/>
      <c r="C16" s="41"/>
    </row>
    <row r="17" spans="1:3" ht="16.5" thickTop="1" thickBot="1" x14ac:dyDescent="0.3">
      <c r="A17" s="136"/>
      <c r="B17" s="137"/>
      <c r="C17" s="41"/>
    </row>
    <row r="18" spans="1:3" ht="16.5" thickTop="1" thickBot="1" x14ac:dyDescent="0.3">
      <c r="A18" s="136"/>
      <c r="B18" s="137"/>
      <c r="C18" s="41"/>
    </row>
    <row r="19" spans="1:3" ht="16.5" thickTop="1" thickBot="1" x14ac:dyDescent="0.3">
      <c r="A19" s="136"/>
      <c r="B19" s="137"/>
      <c r="C19" s="41"/>
    </row>
    <row r="20" spans="1:3" ht="16.5" thickTop="1" thickBot="1" x14ac:dyDescent="0.3">
      <c r="A20" s="136"/>
      <c r="B20" s="137"/>
      <c r="C20" s="41"/>
    </row>
    <row r="21" spans="1:3" ht="16.5" thickTop="1" thickBot="1" x14ac:dyDescent="0.3">
      <c r="A21" s="136"/>
      <c r="B21" s="137"/>
      <c r="C21" s="41"/>
    </row>
    <row r="22" spans="1:3" ht="15.75" thickTop="1" x14ac:dyDescent="0.25">
      <c r="A22" s="134"/>
      <c r="B22" s="135"/>
      <c r="C22" s="4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4"/>
  <sheetViews>
    <sheetView workbookViewId="0">
      <selection activeCell="A318" sqref="A318"/>
    </sheetView>
  </sheetViews>
  <sheetFormatPr defaultRowHeight="15" x14ac:dyDescent="0.25"/>
  <sheetData>
    <row r="1" spans="1:2" x14ac:dyDescent="0.25">
      <c r="A1" s="107" t="s">
        <v>0</v>
      </c>
      <c r="B1" s="107" t="s">
        <v>1</v>
      </c>
    </row>
    <row r="2" spans="1:2" x14ac:dyDescent="0.25">
      <c r="A2" s="110" t="str">
        <f>IF('Worst Case'!A2&lt;&gt;"",'Worst Case'!A2,"")</f>
        <v>001326</v>
      </c>
      <c r="B2" t="e">
        <f>VLOOKUP(A2,'Classification '!#REF!,2,0)</f>
        <v>#REF!</v>
      </c>
    </row>
    <row r="3" spans="1:2" x14ac:dyDescent="0.25">
      <c r="A3" s="111" t="str">
        <f>IF('Worst Case'!A3&lt;&gt;"",'Worst Case'!A3,"")</f>
        <v>001452</v>
      </c>
      <c r="B3" t="e">
        <f>VLOOKUP(A3,'Classification '!#REF!,2,0)</f>
        <v>#REF!</v>
      </c>
    </row>
    <row r="4" spans="1:2" x14ac:dyDescent="0.25">
      <c r="A4" s="111" t="str">
        <f>IF('Worst Case'!A4&lt;&gt;"",'Worst Case'!A4,"")</f>
        <v>001459</v>
      </c>
      <c r="B4" t="e">
        <f>VLOOKUP(A4,'Classification '!#REF!,2,0)</f>
        <v>#REF!</v>
      </c>
    </row>
    <row r="5" spans="1:2" x14ac:dyDescent="0.25">
      <c r="A5" s="111" t="str">
        <f>IF('Worst Case'!A5&lt;&gt;"",'Worst Case'!A5,"")</f>
        <v>001501</v>
      </c>
      <c r="B5" t="e">
        <f>VLOOKUP(A5,'Classification '!#REF!,2,0)</f>
        <v>#REF!</v>
      </c>
    </row>
    <row r="6" spans="1:2" x14ac:dyDescent="0.25">
      <c r="A6" s="111" t="str">
        <f>IF('Worst Case'!A6&lt;&gt;"",'Worst Case'!A6,"")</f>
        <v>001746</v>
      </c>
      <c r="B6" t="e">
        <f>VLOOKUP(A6,'Classification '!#REF!,2,0)</f>
        <v>#REF!</v>
      </c>
    </row>
    <row r="7" spans="1:2" x14ac:dyDescent="0.25">
      <c r="A7" s="111" t="str">
        <f>IF('Worst Case'!A7&lt;&gt;"",'Worst Case'!A7,"")</f>
        <v>001804</v>
      </c>
      <c r="B7" t="e">
        <f>VLOOKUP(A7,'Classification '!#REF!,2,0)</f>
        <v>#REF!</v>
      </c>
    </row>
    <row r="8" spans="1:2" x14ac:dyDescent="0.25">
      <c r="A8" s="111" t="str">
        <f>IF('Worst Case'!A8&lt;&gt;"",'Worst Case'!A8,"")</f>
        <v>002002</v>
      </c>
      <c r="B8" t="e">
        <f>VLOOKUP(A8,'Classification '!#REF!,2,0)</f>
        <v>#REF!</v>
      </c>
    </row>
    <row r="9" spans="1:2" x14ac:dyDescent="0.25">
      <c r="A9" s="111" t="str">
        <f>IF('Worst Case'!A9&lt;&gt;"",'Worst Case'!A9,"")</f>
        <v>002723</v>
      </c>
      <c r="B9" t="e">
        <f>VLOOKUP(A9,'Classification '!#REF!,2,0)</f>
        <v>#REF!</v>
      </c>
    </row>
    <row r="10" spans="1:2" x14ac:dyDescent="0.25">
      <c r="A10" s="111" t="str">
        <f>IF('Worst Case'!A10&lt;&gt;"",'Worst Case'!A10,"")</f>
        <v>003021</v>
      </c>
      <c r="B10" t="e">
        <f>VLOOKUP(A10,'Classification '!#REF!,2,0)</f>
        <v>#REF!</v>
      </c>
    </row>
    <row r="11" spans="1:2" x14ac:dyDescent="0.25">
      <c r="A11" s="111" t="str">
        <f>IF('Worst Case'!A11&lt;&gt;"",'Worst Case'!A11,"")</f>
        <v>003848</v>
      </c>
      <c r="B11" t="e">
        <f>VLOOKUP(A11,'Classification '!#REF!,2,0)</f>
        <v>#REF!</v>
      </c>
    </row>
    <row r="12" spans="1:2" x14ac:dyDescent="0.25">
      <c r="A12" s="111" t="str">
        <f>IF('Worst Case'!A12&lt;&gt;"",'Worst Case'!A12,"")</f>
        <v>005128</v>
      </c>
      <c r="B12" t="e">
        <f>VLOOKUP(A12,'Classification '!#REF!,2,0)</f>
        <v>#REF!</v>
      </c>
    </row>
    <row r="13" spans="1:2" x14ac:dyDescent="0.25">
      <c r="A13" s="111" t="str">
        <f>IF('Worst Case'!A13&lt;&gt;"",'Worst Case'!A13,"")</f>
        <v>006523</v>
      </c>
      <c r="B13" t="e">
        <f>VLOOKUP(A13,'Classification '!#REF!,2,0)</f>
        <v>#REF!</v>
      </c>
    </row>
    <row r="14" spans="1:2" x14ac:dyDescent="0.25">
      <c r="A14" s="111" t="str">
        <f>IF('Worst Case'!A14&lt;&gt;"",'Worst Case'!A14,"")</f>
        <v>006637</v>
      </c>
      <c r="B14" t="e">
        <f>VLOOKUP(A14,'Classification '!#REF!,2,0)</f>
        <v>#REF!</v>
      </c>
    </row>
    <row r="15" spans="1:2" x14ac:dyDescent="0.25">
      <c r="A15" s="111" t="str">
        <f>IF('Worst Case'!A15&lt;&gt;"",'Worst Case'!A15,"")</f>
        <v>007572</v>
      </c>
      <c r="B15" t="e">
        <f>VLOOKUP(A15,'Classification '!#REF!,2,0)</f>
        <v>#REF!</v>
      </c>
    </row>
    <row r="16" spans="1:2" x14ac:dyDescent="0.25">
      <c r="A16" s="111" t="str">
        <f>IF('Worst Case'!A17&lt;&gt;"",'Worst Case'!A17,"")</f>
        <v>011016</v>
      </c>
      <c r="B16" t="e">
        <f>VLOOKUP(A16,'Classification '!#REF!,2,0)</f>
        <v>#REF!</v>
      </c>
    </row>
    <row r="17" spans="1:2" x14ac:dyDescent="0.25">
      <c r="A17" s="111" t="str">
        <f>IF('Worst Case'!A18&lt;&gt;"",'Worst Case'!A18,"")</f>
        <v>011844</v>
      </c>
      <c r="B17" t="e">
        <f>VLOOKUP(A17,'Classification '!#REF!,2,0)</f>
        <v>#REF!</v>
      </c>
    </row>
    <row r="18" spans="1:2" x14ac:dyDescent="0.25">
      <c r="A18" s="111" t="str">
        <f>IF('Worst Case'!A19&lt;&gt;"",'Worst Case'!A19,"")</f>
        <v>013716</v>
      </c>
      <c r="B18" t="e">
        <f>VLOOKUP(A18,'Classification '!#REF!,2,0)</f>
        <v>#REF!</v>
      </c>
    </row>
    <row r="19" spans="1:2" x14ac:dyDescent="0.25">
      <c r="A19" s="111" t="e">
        <f>IF('Worst Case'!#REF!&lt;&gt;"",'Worst Case'!#REF!,"")</f>
        <v>#REF!</v>
      </c>
      <c r="B19" t="e">
        <f>VLOOKUP(A19,'Classification '!#REF!,2,0)</f>
        <v>#REF!</v>
      </c>
    </row>
    <row r="20" spans="1:2" x14ac:dyDescent="0.25">
      <c r="A20" s="111" t="str">
        <f>IF('Worst Case'!A20&lt;&gt;"",'Worst Case'!A20,"")</f>
        <v>013765</v>
      </c>
      <c r="B20" t="e">
        <f>VLOOKUP(A20,'Classification '!#REF!,2,0)</f>
        <v>#REF!</v>
      </c>
    </row>
    <row r="21" spans="1:2" x14ac:dyDescent="0.25">
      <c r="A21" s="111" t="str">
        <f>IF('Worst Case'!A21&lt;&gt;"",'Worst Case'!A21,"")</f>
        <v>016975</v>
      </c>
      <c r="B21" t="e">
        <f>VLOOKUP(A21,'Classification '!#REF!,2,0)</f>
        <v>#REF!</v>
      </c>
    </row>
    <row r="22" spans="1:2" x14ac:dyDescent="0.25">
      <c r="A22" s="111" t="str">
        <f>IF('Worst Case'!A23&lt;&gt;"",'Worst Case'!A23,"")</f>
        <v>020633</v>
      </c>
      <c r="B22" t="e">
        <f>VLOOKUP(A22,'Classification '!#REF!,2,0)</f>
        <v>#REF!</v>
      </c>
    </row>
    <row r="23" spans="1:2" x14ac:dyDescent="0.25">
      <c r="A23" s="111" t="str">
        <f>IF('Worst Case'!A24&lt;&gt;"",'Worst Case'!A24,"")</f>
        <v>021991</v>
      </c>
      <c r="B23" t="e">
        <f>VLOOKUP(A23,'Classification '!#REF!,2,0)</f>
        <v>#REF!</v>
      </c>
    </row>
    <row r="24" spans="1:2" x14ac:dyDescent="0.25">
      <c r="A24" s="111" t="str">
        <f>IF('Worst Case'!A25&lt;&gt;"",'Worst Case'!A25,"")</f>
        <v>022834</v>
      </c>
      <c r="B24" t="e">
        <f>VLOOKUP(A24,'Classification '!#REF!,2,0)</f>
        <v>#REF!</v>
      </c>
    </row>
    <row r="25" spans="1:2" x14ac:dyDescent="0.25">
      <c r="A25" s="111" t="str">
        <f>IF('Worst Case'!A26&lt;&gt;"",'Worst Case'!A26,"")</f>
        <v>022891</v>
      </c>
      <c r="B25" t="e">
        <f>VLOOKUP(A25,'Classification '!#REF!,2,0)</f>
        <v>#REF!</v>
      </c>
    </row>
    <row r="26" spans="1:2" x14ac:dyDescent="0.25">
      <c r="A26" s="111" t="str">
        <f>IF('Worst Case'!A27&lt;&gt;"",'Worst Case'!A27,"")</f>
        <v>023803</v>
      </c>
      <c r="B26" t="e">
        <f>VLOOKUP(A26,'Classification '!#REF!,2,0)</f>
        <v>#REF!</v>
      </c>
    </row>
    <row r="27" spans="1:2" x14ac:dyDescent="0.25">
      <c r="A27" s="111" t="str">
        <f>IF('Worst Case'!A28&lt;&gt;"",'Worst Case'!A28,"")</f>
        <v>024690</v>
      </c>
      <c r="B27" t="e">
        <f>VLOOKUP(A27,'Classification '!#REF!,2,0)</f>
        <v>#REF!</v>
      </c>
    </row>
    <row r="28" spans="1:2" x14ac:dyDescent="0.25">
      <c r="A28" s="111" t="str">
        <f>IF('Worst Case'!A29&lt;&gt;"",'Worst Case'!A29,"")</f>
        <v>028534</v>
      </c>
      <c r="B28" t="e">
        <f>VLOOKUP(A28,'Classification '!#REF!,2,0)</f>
        <v>#REF!</v>
      </c>
    </row>
    <row r="29" spans="1:2" x14ac:dyDescent="0.25">
      <c r="A29" s="111" t="str">
        <f>IF('Worst Case'!A30&lt;&gt;"",'Worst Case'!A30,"")</f>
        <v>029114</v>
      </c>
      <c r="B29" t="e">
        <f>VLOOKUP(A29,'Classification '!#REF!,2,0)</f>
        <v>#REF!</v>
      </c>
    </row>
    <row r="30" spans="1:2" x14ac:dyDescent="0.25">
      <c r="A30" s="111" t="str">
        <f>IF('Worst Case'!A31&lt;&gt;"",'Worst Case'!A31,"")</f>
        <v>029200</v>
      </c>
      <c r="B30" t="e">
        <f>VLOOKUP(A30,'Classification '!#REF!,2,0)</f>
        <v>#REF!</v>
      </c>
    </row>
    <row r="31" spans="1:2" x14ac:dyDescent="0.25">
      <c r="A31" s="111" t="str">
        <f>IF('Worst Case'!A32&lt;&gt;"",'Worst Case'!A32,"")</f>
        <v>029314</v>
      </c>
      <c r="B31" t="e">
        <f>VLOOKUP(A31,'Classification '!#REF!,2,0)</f>
        <v>#REF!</v>
      </c>
    </row>
    <row r="32" spans="1:2" x14ac:dyDescent="0.25">
      <c r="A32" s="111" t="str">
        <f>IF('Worst Case'!A33&lt;&gt;"",'Worst Case'!A33,"")</f>
        <v>029949</v>
      </c>
      <c r="B32" t="e">
        <f>VLOOKUP(A32,'Classification '!#REF!,2,0)</f>
        <v>#REF!</v>
      </c>
    </row>
    <row r="33" spans="1:2" x14ac:dyDescent="0.25">
      <c r="A33" s="111" t="str">
        <f>IF('Worst Case'!A34&lt;&gt;"",'Worst Case'!A34,"")</f>
        <v>030082</v>
      </c>
      <c r="B33" t="e">
        <f>VLOOKUP(A33,'Classification '!#REF!,2,0)</f>
        <v>#REF!</v>
      </c>
    </row>
    <row r="34" spans="1:2" x14ac:dyDescent="0.25">
      <c r="A34" s="111" t="str">
        <f>IF('Worst Case'!A35&lt;&gt;"",'Worst Case'!A35,"")</f>
        <v>030807</v>
      </c>
      <c r="B34" t="e">
        <f>VLOOKUP(A34,'Classification '!#REF!,2,0)</f>
        <v>#REF!</v>
      </c>
    </row>
    <row r="35" spans="1:2" x14ac:dyDescent="0.25">
      <c r="A35" s="111" t="str">
        <f>IF('Worst Case'!A36&lt;&gt;"",'Worst Case'!A36,"")</f>
        <v>030878</v>
      </c>
      <c r="B35" t="e">
        <f>VLOOKUP(A35,'Classification '!#REF!,2,0)</f>
        <v>#REF!</v>
      </c>
    </row>
    <row r="36" spans="1:2" x14ac:dyDescent="0.25">
      <c r="A36" s="111" t="str">
        <f>IF('Worst Case'!A37&lt;&gt;"",'Worst Case'!A37,"")</f>
        <v>034709</v>
      </c>
      <c r="B36" t="e">
        <f>VLOOKUP(A36,'Classification '!#REF!,2,0)</f>
        <v>#REF!</v>
      </c>
    </row>
    <row r="37" spans="1:2" x14ac:dyDescent="0.25">
      <c r="A37" s="111" t="str">
        <f>IF('Worst Case'!A38&lt;&gt;"",'Worst Case'!A38,"")</f>
        <v>034960</v>
      </c>
      <c r="B37" t="e">
        <f>VLOOKUP(A37,'Classification '!#REF!,2,0)</f>
        <v>#REF!</v>
      </c>
    </row>
    <row r="38" spans="1:2" x14ac:dyDescent="0.25">
      <c r="A38" s="111" t="str">
        <f>IF('Worst Case'!A39&lt;&gt;"",'Worst Case'!A39,"")</f>
        <v>036222</v>
      </c>
      <c r="B38" t="e">
        <f>VLOOKUP(A38,'Classification '!#REF!,2,0)</f>
        <v>#REF!</v>
      </c>
    </row>
    <row r="39" spans="1:2" x14ac:dyDescent="0.25">
      <c r="A39" s="111" t="str">
        <f>IF('Worst Case'!A40&lt;&gt;"",'Worst Case'!A40,"")</f>
        <v>036687</v>
      </c>
      <c r="B39" t="e">
        <f>VLOOKUP(A39,'Classification '!#REF!,2,0)</f>
        <v>#REF!</v>
      </c>
    </row>
    <row r="40" spans="1:2" x14ac:dyDescent="0.25">
      <c r="A40" s="111" t="str">
        <f>IF('Worst Case'!A41&lt;&gt;"",'Worst Case'!A41,"")</f>
        <v>037419</v>
      </c>
      <c r="B40" t="e">
        <f>VLOOKUP(A40,'Classification '!#REF!,2,0)</f>
        <v>#REF!</v>
      </c>
    </row>
    <row r="41" spans="1:2" x14ac:dyDescent="0.25">
      <c r="A41" s="111" t="str">
        <f>IF('Worst Case'!A42&lt;&gt;"",'Worst Case'!A42,"")</f>
        <v>038226</v>
      </c>
      <c r="B41" t="e">
        <f>VLOOKUP(A41,'Classification '!#REF!,2,0)</f>
        <v>#REF!</v>
      </c>
    </row>
    <row r="42" spans="1:2" x14ac:dyDescent="0.25">
      <c r="A42" s="111" t="str">
        <f>IF('Worst Case'!A43&lt;&gt;"",'Worst Case'!A43,"")</f>
        <v>039670</v>
      </c>
      <c r="B42" t="e">
        <f>VLOOKUP(A42,'Classification '!#REF!,2,0)</f>
        <v>#REF!</v>
      </c>
    </row>
    <row r="43" spans="1:2" x14ac:dyDescent="0.25">
      <c r="A43" s="111" t="str">
        <f>IF('Worst Case'!A44&lt;&gt;"",'Worst Case'!A44,"")</f>
        <v>043112</v>
      </c>
      <c r="B43" t="e">
        <f>VLOOKUP(A43,'Classification '!#REF!,2,0)</f>
        <v>#REF!</v>
      </c>
    </row>
    <row r="44" spans="1:2" x14ac:dyDescent="0.25">
      <c r="A44" s="111" t="str">
        <f>IF('Worst Case'!A45&lt;&gt;"",'Worst Case'!A45,"")</f>
        <v>044481</v>
      </c>
      <c r="B44" t="e">
        <f>VLOOKUP(A44,'Classification '!#REF!,2,0)</f>
        <v>#REF!</v>
      </c>
    </row>
    <row r="45" spans="1:2" x14ac:dyDescent="0.25">
      <c r="A45" s="111" t="str">
        <f>IF('Worst Case'!A46&lt;&gt;"",'Worst Case'!A46,"")</f>
        <v>045039</v>
      </c>
      <c r="B45" t="e">
        <f>VLOOKUP(A45,'Classification '!#REF!,2,0)</f>
        <v>#REF!</v>
      </c>
    </row>
    <row r="46" spans="1:2" x14ac:dyDescent="0.25">
      <c r="A46" s="111" t="str">
        <f>IF('Worst Case'!A47&lt;&gt;"",'Worst Case'!A47,"")</f>
        <v>051655</v>
      </c>
      <c r="B46" t="e">
        <f>VLOOKUP(A46,'Classification '!#REF!,2,0)</f>
        <v>#REF!</v>
      </c>
    </row>
    <row r="47" spans="1:2" x14ac:dyDescent="0.25">
      <c r="A47" s="111" t="str">
        <f>IF('Worst Case'!A48&lt;&gt;"",'Worst Case'!A48,"")</f>
        <v>055846</v>
      </c>
      <c r="B47" t="e">
        <f>VLOOKUP(A47,'Classification '!#REF!,2,0)</f>
        <v>#REF!</v>
      </c>
    </row>
    <row r="48" spans="1:2" x14ac:dyDescent="0.25">
      <c r="A48" s="111" t="str">
        <f>IF('Worst Case'!A49&lt;&gt;"",'Worst Case'!A49,"")</f>
        <v>057768</v>
      </c>
      <c r="B48" t="e">
        <f>VLOOKUP(A48,'Classification '!#REF!,2,0)</f>
        <v>#REF!</v>
      </c>
    </row>
    <row r="49" spans="1:2" x14ac:dyDescent="0.25">
      <c r="A49" s="111" t="str">
        <f>IF('Worst Case'!A50&lt;&gt;"",'Worst Case'!A50,"")</f>
        <v>059278</v>
      </c>
      <c r="B49" t="e">
        <f>VLOOKUP(A49,'Classification '!#REF!,2,0)</f>
        <v>#REF!</v>
      </c>
    </row>
    <row r="50" spans="1:2" x14ac:dyDescent="0.25">
      <c r="A50" s="111" t="str">
        <f>IF('Worst Case'!A51&lt;&gt;"",'Worst Case'!A51,"")</f>
        <v>059640</v>
      </c>
      <c r="B50" t="e">
        <f>VLOOKUP(A50,'Classification '!#REF!,2,0)</f>
        <v>#REF!</v>
      </c>
    </row>
    <row r="51" spans="1:2" x14ac:dyDescent="0.25">
      <c r="A51" s="111" t="str">
        <f>IF('Worst Case'!A52&lt;&gt;"",'Worst Case'!A52,"")</f>
        <v>061566</v>
      </c>
      <c r="B51" t="e">
        <f>VLOOKUP(A51,'Classification '!#REF!,2,0)</f>
        <v>#REF!</v>
      </c>
    </row>
    <row r="52" spans="1:2" x14ac:dyDescent="0.25">
      <c r="A52" s="111" t="str">
        <f>IF('Worst Case'!A53&lt;&gt;"",'Worst Case'!A53,"")</f>
        <v>063332</v>
      </c>
      <c r="B52" t="e">
        <f>VLOOKUP(A52,'Classification '!#REF!,2,0)</f>
        <v>#REF!</v>
      </c>
    </row>
    <row r="53" spans="1:2" x14ac:dyDescent="0.25">
      <c r="A53" s="111" t="e">
        <f>IF('Worst Case'!#REF!&lt;&gt;"",'Worst Case'!#REF!,"")</f>
        <v>#REF!</v>
      </c>
      <c r="B53" t="e">
        <f>VLOOKUP(A53,'Classification '!#REF!,2,0)</f>
        <v>#REF!</v>
      </c>
    </row>
    <row r="54" spans="1:2" x14ac:dyDescent="0.25">
      <c r="A54" s="111" t="str">
        <f>IF('Worst Case'!A54&lt;&gt;"",'Worst Case'!A54,"")</f>
        <v>072817</v>
      </c>
      <c r="B54" t="e">
        <f>VLOOKUP(A54,'Classification '!#REF!,2,0)</f>
        <v>#REF!</v>
      </c>
    </row>
    <row r="55" spans="1:2" x14ac:dyDescent="0.25">
      <c r="A55" s="111" t="str">
        <f>IF('Worst Case'!A55&lt;&gt;"",'Worst Case'!A55,"")</f>
        <v>075412</v>
      </c>
      <c r="B55" t="e">
        <f>VLOOKUP(A55,'Classification '!#REF!,2,0)</f>
        <v>#REF!</v>
      </c>
    </row>
    <row r="56" spans="1:2" x14ac:dyDescent="0.25">
      <c r="A56" s="111" t="str">
        <f>IF('Worst Case'!A56&lt;&gt;"",'Worst Case'!A56,"")</f>
        <v>077077</v>
      </c>
      <c r="B56" t="e">
        <f>VLOOKUP(A56,'Classification '!#REF!,2,0)</f>
        <v>#REF!</v>
      </c>
    </row>
    <row r="57" spans="1:2" x14ac:dyDescent="0.25">
      <c r="A57" s="111" t="str">
        <f>IF('Worst Case'!A57&lt;&gt;"",'Worst Case'!A57,"")</f>
        <v>078093</v>
      </c>
      <c r="B57" t="e">
        <f>VLOOKUP(A57,'Classification '!#REF!,2,0)</f>
        <v>#REF!</v>
      </c>
    </row>
    <row r="58" spans="1:2" x14ac:dyDescent="0.25">
      <c r="A58" s="111" t="str">
        <f>IF('Worst Case'!A58&lt;&gt;"",'Worst Case'!A58,"")</f>
        <v>078605</v>
      </c>
      <c r="B58" t="e">
        <f>VLOOKUP(A58,'Classification '!#REF!,2,0)</f>
        <v>#REF!</v>
      </c>
    </row>
    <row r="59" spans="1:2" x14ac:dyDescent="0.25">
      <c r="A59" s="111" t="str">
        <f>IF('Worst Case'!A59&lt;&gt;"",'Worst Case'!A59,"")</f>
        <v>078889</v>
      </c>
      <c r="B59" t="e">
        <f>VLOOKUP(A59,'Classification '!#REF!,2,0)</f>
        <v>#REF!</v>
      </c>
    </row>
    <row r="60" spans="1:2" x14ac:dyDescent="0.25">
      <c r="A60" s="111" t="str">
        <f>IF('Worst Case'!A60&lt;&gt;"",'Worst Case'!A60,"")</f>
        <v>079342</v>
      </c>
      <c r="B60" t="e">
        <f>VLOOKUP(A60,'Classification '!#REF!,2,0)</f>
        <v>#REF!</v>
      </c>
    </row>
    <row r="61" spans="1:2" x14ac:dyDescent="0.25">
      <c r="A61" s="111" t="str">
        <f>IF('Worst Case'!A61&lt;&gt;"",'Worst Case'!A61,"")</f>
        <v>081404</v>
      </c>
      <c r="B61" t="e">
        <f>VLOOKUP(A61,'Classification '!#REF!,2,0)</f>
        <v>#REF!</v>
      </c>
    </row>
    <row r="62" spans="1:2" x14ac:dyDescent="0.25">
      <c r="A62" s="111" t="str">
        <f>IF('Worst Case'!A62&lt;&gt;"",'Worst Case'!A62,"")</f>
        <v>082822</v>
      </c>
      <c r="B62" t="e">
        <f>VLOOKUP(A62,'Classification '!#REF!,2,0)</f>
        <v>#REF!</v>
      </c>
    </row>
    <row r="63" spans="1:2" x14ac:dyDescent="0.25">
      <c r="A63" s="111" t="str">
        <f>IF('Worst Case'!A63&lt;&gt;"",'Worst Case'!A63,"")</f>
        <v>084712</v>
      </c>
      <c r="B63" t="e">
        <f>VLOOKUP(A63,'Classification '!#REF!,2,0)</f>
        <v>#REF!</v>
      </c>
    </row>
    <row r="64" spans="1:2" x14ac:dyDescent="0.25">
      <c r="A64" s="111" t="str">
        <f>IF('Worst Case'!A64&lt;&gt;"",'Worst Case'!A64,"")</f>
        <v>086570</v>
      </c>
      <c r="B64" t="e">
        <f>VLOOKUP(A64,'Classification '!#REF!,2,0)</f>
        <v>#REF!</v>
      </c>
    </row>
    <row r="65" spans="1:2" x14ac:dyDescent="0.25">
      <c r="A65" s="111" t="str">
        <f>IF('Worst Case'!A65&lt;&gt;"",'Worst Case'!A65,"")</f>
        <v>090505</v>
      </c>
      <c r="B65" t="e">
        <f>VLOOKUP(A65,'Classification '!#REF!,2,0)</f>
        <v>#REF!</v>
      </c>
    </row>
    <row r="66" spans="1:2" x14ac:dyDescent="0.25">
      <c r="A66" s="111" t="str">
        <f>IF('Worst Case'!A66&lt;&gt;"",'Worst Case'!A66,"")</f>
        <v>094737</v>
      </c>
      <c r="B66" t="e">
        <f>VLOOKUP(A66,'Classification '!#REF!,2,0)</f>
        <v>#REF!</v>
      </c>
    </row>
    <row r="67" spans="1:2" x14ac:dyDescent="0.25">
      <c r="A67" s="111" t="str">
        <f>IF('Worst Case'!A67&lt;&gt;"",'Worst Case'!A67,"")</f>
        <v>094893</v>
      </c>
      <c r="B67" t="e">
        <f>VLOOKUP(A67,'Classification '!#REF!,2,0)</f>
        <v>#REF!</v>
      </c>
    </row>
    <row r="68" spans="1:2" x14ac:dyDescent="0.25">
      <c r="A68" s="111" t="str">
        <f>IF('Worst Case'!A68&lt;&gt;"",'Worst Case'!A68,"")</f>
        <v>097506</v>
      </c>
      <c r="B68" t="e">
        <f>VLOOKUP(A68,'Classification '!#REF!,2,0)</f>
        <v>#REF!</v>
      </c>
    </row>
    <row r="69" spans="1:2" x14ac:dyDescent="0.25">
      <c r="A69" s="111" t="str">
        <f>IF('Worst Case'!A69&lt;&gt;"",'Worst Case'!A69,"")</f>
        <v>098063</v>
      </c>
      <c r="B69" t="e">
        <f>VLOOKUP(A69,'Classification '!#REF!,2,0)</f>
        <v>#REF!</v>
      </c>
    </row>
    <row r="70" spans="1:2" x14ac:dyDescent="0.25">
      <c r="A70" s="111" t="str">
        <f>IF('Worst Case'!A70&lt;&gt;"",'Worst Case'!A70,"")</f>
        <v>098397</v>
      </c>
      <c r="B70" t="e">
        <f>VLOOKUP(A70,'Classification '!#REF!,2,0)</f>
        <v>#REF!</v>
      </c>
    </row>
    <row r="71" spans="1:2" x14ac:dyDescent="0.25">
      <c r="A71" s="111" t="str">
        <f>IF('Worst Case'!A71&lt;&gt;"",'Worst Case'!A71,"")</f>
        <v>099401</v>
      </c>
      <c r="B71" t="e">
        <f>VLOOKUP(A71,'Classification '!#REF!,2,0)</f>
        <v>#REF!</v>
      </c>
    </row>
    <row r="72" spans="1:2" x14ac:dyDescent="0.25">
      <c r="A72" s="111" t="str">
        <f>IF('Worst Case'!A72&lt;&gt;"",'Worst Case'!A72,"")</f>
        <v>099980</v>
      </c>
      <c r="B72" t="e">
        <f>VLOOKUP(A72,'Classification '!#REF!,2,0)</f>
        <v>#REF!</v>
      </c>
    </row>
    <row r="73" spans="1:2" x14ac:dyDescent="0.25">
      <c r="A73" s="111" t="str">
        <f>IF('Worst Case'!A73&lt;&gt;"",'Worst Case'!A73,"")</f>
        <v>099986</v>
      </c>
      <c r="B73" t="e">
        <f>VLOOKUP(A73,'Classification '!#REF!,2,0)</f>
        <v>#REF!</v>
      </c>
    </row>
    <row r="74" spans="1:2" x14ac:dyDescent="0.25">
      <c r="A74" s="111" t="str">
        <f>IF('Worst Case'!A74&lt;&gt;"",'Worst Case'!A74,"")</f>
        <v>101875</v>
      </c>
      <c r="B74" t="e">
        <f>VLOOKUP(A74,'Classification '!#REF!,2,0)</f>
        <v>#REF!</v>
      </c>
    </row>
    <row r="75" spans="1:2" x14ac:dyDescent="0.25">
      <c r="A75" s="111" t="str">
        <f>IF('Worst Case'!A75&lt;&gt;"",'Worst Case'!A75,"")</f>
        <v>102410</v>
      </c>
      <c r="B75" t="e">
        <f>VLOOKUP(A75,'Classification '!#REF!,2,0)</f>
        <v>#REF!</v>
      </c>
    </row>
    <row r="76" spans="1:2" x14ac:dyDescent="0.25">
      <c r="A76" s="111" t="str">
        <f>IF('Worst Case'!A76&lt;&gt;"",'Worst Case'!A76,"")</f>
        <v>102551</v>
      </c>
      <c r="B76" t="e">
        <f>VLOOKUP(A76,'Classification '!#REF!,2,0)</f>
        <v>#REF!</v>
      </c>
    </row>
    <row r="77" spans="1:2" x14ac:dyDescent="0.25">
      <c r="A77" s="111" t="str">
        <f>IF('Worst Case'!A77&lt;&gt;"",'Worst Case'!A77,"")</f>
        <v>102927</v>
      </c>
      <c r="B77" t="e">
        <f>VLOOKUP(A77,'Classification '!#REF!,2,0)</f>
        <v>#REF!</v>
      </c>
    </row>
    <row r="78" spans="1:2" x14ac:dyDescent="0.25">
      <c r="A78" s="111" t="str">
        <f>IF('Worst Case'!A78&lt;&gt;"",'Worst Case'!A78,"")</f>
        <v>104337</v>
      </c>
      <c r="B78" t="e">
        <f>VLOOKUP(A78,'Classification '!#REF!,2,0)</f>
        <v>#REF!</v>
      </c>
    </row>
    <row r="79" spans="1:2" x14ac:dyDescent="0.25">
      <c r="A79" s="111" t="str">
        <f>IF('Worst Case'!A79&lt;&gt;"",'Worst Case'!A79,"")</f>
        <v>105044</v>
      </c>
      <c r="B79" t="e">
        <f>VLOOKUP(A79,'Classification '!#REF!,2,0)</f>
        <v>#REF!</v>
      </c>
    </row>
    <row r="80" spans="1:2" x14ac:dyDescent="0.25">
      <c r="A80" s="111" t="str">
        <f>IF('Worst Case'!A80&lt;&gt;"",'Worst Case'!A80,"")</f>
        <v>118952</v>
      </c>
      <c r="B80" t="e">
        <f>VLOOKUP(A80,'Classification '!#REF!,2,0)</f>
        <v>#REF!</v>
      </c>
    </row>
    <row r="81" spans="1:2" x14ac:dyDescent="0.25">
      <c r="A81" s="111" t="str">
        <f>IF('Worst Case'!A81&lt;&gt;"",'Worst Case'!A81,"")</f>
        <v>119872</v>
      </c>
      <c r="B81" t="e">
        <f>VLOOKUP(A81,'Classification '!#REF!,2,0)</f>
        <v>#REF!</v>
      </c>
    </row>
    <row r="82" spans="1:2" x14ac:dyDescent="0.25">
      <c r="A82" s="111" t="str">
        <f>IF('Worst Case'!A82&lt;&gt;"",'Worst Case'!A82,"")</f>
        <v>121062</v>
      </c>
      <c r="B82" t="e">
        <f>VLOOKUP(A82,'Classification '!#REF!,2,0)</f>
        <v>#REF!</v>
      </c>
    </row>
    <row r="83" spans="1:2" x14ac:dyDescent="0.25">
      <c r="A83" s="111" t="str">
        <f>IF('Worst Case'!A83&lt;&gt;"",'Worst Case'!A83,"")</f>
        <v>134300</v>
      </c>
      <c r="B83" t="e">
        <f>VLOOKUP(A83,'Classification '!#REF!,2,0)</f>
        <v>#REF!</v>
      </c>
    </row>
    <row r="84" spans="1:2" x14ac:dyDescent="0.25">
      <c r="A84" s="111" t="str">
        <f>IF('Worst Case'!A84&lt;&gt;"",'Worst Case'!A84,"")</f>
        <v>146595</v>
      </c>
      <c r="B84" t="e">
        <f>VLOOKUP(A84,'Classification '!#REF!,2,0)</f>
        <v>#REF!</v>
      </c>
    </row>
    <row r="85" spans="1:2" x14ac:dyDescent="0.25">
      <c r="A85" s="111" t="str">
        <f>IF('Worst Case'!A85&lt;&gt;"",'Worst Case'!A85,"")</f>
        <v>149442</v>
      </c>
      <c r="B85" t="e">
        <f>VLOOKUP(A85,'Classification '!#REF!,2,0)</f>
        <v>#REF!</v>
      </c>
    </row>
    <row r="86" spans="1:2" x14ac:dyDescent="0.25">
      <c r="A86" s="111" t="str">
        <f>IF('Worst Case'!A86&lt;&gt;"",'Worst Case'!A86,"")</f>
        <v>153063</v>
      </c>
      <c r="B86" t="e">
        <f>VLOOKUP(A86,'Classification '!#REF!,2,0)</f>
        <v>#REF!</v>
      </c>
    </row>
    <row r="87" spans="1:2" x14ac:dyDescent="0.25">
      <c r="A87" s="111" t="str">
        <f>IF('Worst Case'!A87&lt;&gt;"",'Worst Case'!A87,"")</f>
        <v>154338</v>
      </c>
      <c r="B87" t="e">
        <f>VLOOKUP(A87,'Classification '!#REF!,2,0)</f>
        <v>#REF!</v>
      </c>
    </row>
    <row r="88" spans="1:2" x14ac:dyDescent="0.25">
      <c r="A88" s="111" t="str">
        <f>IF('Worst Case'!A88&lt;&gt;"",'Worst Case'!A88,"")</f>
        <v>155238</v>
      </c>
      <c r="B88" t="e">
        <f>VLOOKUP(A88,'Classification '!#REF!,2,0)</f>
        <v>#REF!</v>
      </c>
    </row>
    <row r="89" spans="1:2" x14ac:dyDescent="0.25">
      <c r="A89" s="111" t="str">
        <f>IF('Worst Case'!A89&lt;&gt;"",'Worst Case'!A89,"")</f>
        <v>162827</v>
      </c>
      <c r="B89" t="e">
        <f>VLOOKUP(A89,'Classification '!#REF!,2,0)</f>
        <v>#REF!</v>
      </c>
    </row>
    <row r="90" spans="1:2" x14ac:dyDescent="0.25">
      <c r="A90" s="111" t="str">
        <f>IF('Worst Case'!A90&lt;&gt;"",'Worst Case'!A90,"")</f>
        <v>170222</v>
      </c>
      <c r="B90" t="e">
        <f>VLOOKUP(A90,'Classification '!#REF!,2,0)</f>
        <v>#REF!</v>
      </c>
    </row>
    <row r="91" spans="1:2" x14ac:dyDescent="0.25">
      <c r="A91" s="111" t="str">
        <f>IF('Worst Case'!A91&lt;&gt;"",'Worst Case'!A91,"")</f>
        <v>170670</v>
      </c>
      <c r="B91" t="e">
        <f>VLOOKUP(A91,'Classification '!#REF!,2,0)</f>
        <v>#REF!</v>
      </c>
    </row>
    <row r="92" spans="1:2" x14ac:dyDescent="0.25">
      <c r="A92" s="111" t="str">
        <f>IF('Worst Case'!A92&lt;&gt;"",'Worst Case'!A92,"")</f>
        <v>175455</v>
      </c>
      <c r="B92" t="e">
        <f>VLOOKUP(A92,'Classification '!#REF!,2,0)</f>
        <v>#REF!</v>
      </c>
    </row>
    <row r="93" spans="1:2" x14ac:dyDescent="0.25">
      <c r="A93" s="111" t="str">
        <f>IF('Worst Case'!A93&lt;&gt;"",'Worst Case'!A93,"")</f>
        <v>180937</v>
      </c>
      <c r="B93" t="e">
        <f>VLOOKUP(A93,'Classification '!#REF!,2,0)</f>
        <v>#REF!</v>
      </c>
    </row>
    <row r="94" spans="1:2" x14ac:dyDescent="0.25">
      <c r="A94" s="111" t="str">
        <f>IF('Worst Case'!A94&lt;&gt;"",'Worst Case'!A94,"")</f>
        <v>181069</v>
      </c>
      <c r="B94" t="e">
        <f>VLOOKUP(A94,'Classification '!#REF!,2,0)</f>
        <v>#REF!</v>
      </c>
    </row>
    <row r="95" spans="1:2" x14ac:dyDescent="0.25">
      <c r="A95" s="111" t="str">
        <f>IF('Worst Case'!A95&lt;&gt;"",'Worst Case'!A95,"")</f>
        <v>181525</v>
      </c>
      <c r="B95" t="e">
        <f>VLOOKUP(A95,'Classification '!#REF!,2,0)</f>
        <v>#REF!</v>
      </c>
    </row>
    <row r="96" spans="1:2" x14ac:dyDescent="0.25">
      <c r="A96" s="111" t="str">
        <f>IF('Worst Case'!A96&lt;&gt;"",'Worst Case'!A96,"")</f>
        <v>183165</v>
      </c>
      <c r="B96" t="e">
        <f>VLOOKUP(A96,'Classification '!#REF!,2,0)</f>
        <v>#REF!</v>
      </c>
    </row>
    <row r="97" spans="1:2" x14ac:dyDescent="0.25">
      <c r="A97" s="111" t="str">
        <f>IF('Worst Case'!A97&lt;&gt;"",'Worst Case'!A97,"")</f>
        <v>184983</v>
      </c>
      <c r="B97" t="e">
        <f>VLOOKUP(A97,'Classification '!#REF!,2,0)</f>
        <v>#REF!</v>
      </c>
    </row>
    <row r="98" spans="1:2" x14ac:dyDescent="0.25">
      <c r="A98" s="111" t="str">
        <f>IF('Worst Case'!A98&lt;&gt;"",'Worst Case'!A98,"")</f>
        <v>185195</v>
      </c>
      <c r="B98" t="e">
        <f>VLOOKUP(A98,'Classification '!#REF!,2,0)</f>
        <v>#REF!</v>
      </c>
    </row>
    <row r="99" spans="1:2" x14ac:dyDescent="0.25">
      <c r="A99" s="111" t="str">
        <f>IF('Worst Case'!A99&lt;&gt;"",'Worst Case'!A99,"")</f>
        <v>185337</v>
      </c>
      <c r="B99" t="e">
        <f>VLOOKUP(A99,'Classification '!#REF!,2,0)</f>
        <v>#REF!</v>
      </c>
    </row>
    <row r="100" spans="1:2" x14ac:dyDescent="0.25">
      <c r="A100" s="111" t="str">
        <f>IF('Worst Case'!A100&lt;&gt;"",'Worst Case'!A100,"")</f>
        <v>185741</v>
      </c>
      <c r="B100" t="e">
        <f>VLOOKUP(A100,'Classification '!#REF!,2,0)</f>
        <v>#REF!</v>
      </c>
    </row>
    <row r="101" spans="1:2" x14ac:dyDescent="0.25">
      <c r="A101" s="111" t="str">
        <f>IF('Worst Case'!A101&lt;&gt;"",'Worst Case'!A101,"")</f>
        <v>187838</v>
      </c>
      <c r="B101" t="e">
        <f>VLOOKUP(A101,'Classification '!#REF!,2,0)</f>
        <v>#REF!</v>
      </c>
    </row>
    <row r="102" spans="1:2" x14ac:dyDescent="0.25">
      <c r="A102" s="111" t="str">
        <f>IF('Worst Case'!A102&lt;&gt;"",'Worst Case'!A102,"")</f>
        <v>187869</v>
      </c>
      <c r="B102" t="e">
        <f>VLOOKUP(A102,'Classification '!#REF!,2,0)</f>
        <v>#REF!</v>
      </c>
    </row>
    <row r="103" spans="1:2" x14ac:dyDescent="0.25">
      <c r="A103" s="111" t="str">
        <f>IF('Worst Case'!A103&lt;&gt;"",'Worst Case'!A103,"")</f>
        <v>188694</v>
      </c>
      <c r="B103" t="e">
        <f>VLOOKUP(A103,'Classification '!#REF!,2,0)</f>
        <v>#REF!</v>
      </c>
    </row>
    <row r="104" spans="1:2" x14ac:dyDescent="0.25">
      <c r="A104" s="111" t="str">
        <f>IF('Worst Case'!A104&lt;&gt;"",'Worst Case'!A104,"")</f>
        <v>188974</v>
      </c>
      <c r="B104" t="e">
        <f>VLOOKUP(A104,'Classification '!#REF!,2,0)</f>
        <v>#REF!</v>
      </c>
    </row>
    <row r="105" spans="1:2" x14ac:dyDescent="0.25">
      <c r="A105" s="111" t="str">
        <f>IF('Worst Case'!A105&lt;&gt;"",'Worst Case'!A105,"")</f>
        <v>190067</v>
      </c>
      <c r="B105" t="e">
        <f>VLOOKUP(A105,'Classification '!#REF!,2,0)</f>
        <v>#REF!</v>
      </c>
    </row>
    <row r="106" spans="1:2" x14ac:dyDescent="0.25">
      <c r="A106" s="111" t="str">
        <f>IF('Worst Case'!A106&lt;&gt;"",'Worst Case'!A106,"")</f>
        <v>190502</v>
      </c>
      <c r="B106" t="e">
        <f>VLOOKUP(A106,'Classification '!#REF!,2,0)</f>
        <v>#REF!</v>
      </c>
    </row>
    <row r="107" spans="1:2" x14ac:dyDescent="0.25">
      <c r="A107" s="111" t="str">
        <f>IF('Worst Case'!A107&lt;&gt;"",'Worst Case'!A107,"")</f>
        <v>190594</v>
      </c>
      <c r="B107" t="e">
        <f>VLOOKUP(A107,'Classification '!#REF!,2,0)</f>
        <v>#REF!</v>
      </c>
    </row>
    <row r="108" spans="1:2" x14ac:dyDescent="0.25">
      <c r="A108" s="111" t="str">
        <f>IF('Worst Case'!A108&lt;&gt;"",'Worst Case'!A108,"")</f>
        <v>197446</v>
      </c>
      <c r="B108" t="e">
        <f>VLOOKUP(A108,'Classification '!#REF!,2,0)</f>
        <v>#REF!</v>
      </c>
    </row>
    <row r="109" spans="1:2" x14ac:dyDescent="0.25">
      <c r="A109" s="111" t="str">
        <f>IF('Worst Case'!A109&lt;&gt;"",'Worst Case'!A109,"")</f>
        <v>204291</v>
      </c>
      <c r="B109" t="e">
        <f>VLOOKUP(A109,'Classification '!#REF!,2,0)</f>
        <v>#REF!</v>
      </c>
    </row>
    <row r="110" spans="1:2" x14ac:dyDescent="0.25">
      <c r="A110" s="111" t="str">
        <f>IF('Worst Case'!A110&lt;&gt;"",'Worst Case'!A110,"")</f>
        <v>205620</v>
      </c>
      <c r="B110" t="e">
        <f>VLOOKUP(A110,'Classification '!#REF!,2,0)</f>
        <v>#REF!</v>
      </c>
    </row>
    <row r="111" spans="1:2" x14ac:dyDescent="0.25">
      <c r="A111" s="111" t="e">
        <f>IF('Worst Case'!#REF!&lt;&gt;"",'Worst Case'!#REF!,"")</f>
        <v>#REF!</v>
      </c>
      <c r="B111" t="e">
        <f>VLOOKUP(A111,'Classification '!#REF!,2,0)</f>
        <v>#REF!</v>
      </c>
    </row>
    <row r="112" spans="1:2" x14ac:dyDescent="0.25">
      <c r="A112" s="111" t="str">
        <f>IF('Worst Case'!A111&lt;&gt;"",'Worst Case'!A111,"")</f>
        <v>205973</v>
      </c>
      <c r="B112" t="e">
        <f>VLOOKUP(A112,'Classification '!#REF!,2,0)</f>
        <v>#REF!</v>
      </c>
    </row>
    <row r="113" spans="1:2" x14ac:dyDescent="0.25">
      <c r="A113" s="111" t="str">
        <f>IF('Worst Case'!A112&lt;&gt;"",'Worst Case'!A112,"")</f>
        <v>205974</v>
      </c>
      <c r="B113" t="e">
        <f>VLOOKUP(A113,'Classification '!#REF!,2,0)</f>
        <v>#REF!</v>
      </c>
    </row>
    <row r="114" spans="1:2" x14ac:dyDescent="0.25">
      <c r="A114" s="111" t="str">
        <f>IF('Worst Case'!A113&lt;&gt;"",'Worst Case'!A113,"")</f>
        <v>206374</v>
      </c>
      <c r="B114" t="e">
        <f>VLOOKUP(A114,'Classification '!#REF!,2,0)</f>
        <v>#REF!</v>
      </c>
    </row>
    <row r="115" spans="1:2" x14ac:dyDescent="0.25">
      <c r="A115" s="111" t="str">
        <f>IF('Worst Case'!A114&lt;&gt;"",'Worst Case'!A114,"")</f>
        <v>206933</v>
      </c>
      <c r="B115" t="e">
        <f>VLOOKUP(A115,'Classification '!#REF!,2,0)</f>
        <v>#REF!</v>
      </c>
    </row>
    <row r="116" spans="1:2" x14ac:dyDescent="0.25">
      <c r="A116" s="111" t="str">
        <f>IF('Worst Case'!A115&lt;&gt;"",'Worst Case'!A115,"")</f>
        <v>207424</v>
      </c>
      <c r="B116" t="e">
        <f>VLOOKUP(A116,'Classification '!#REF!,2,0)</f>
        <v>#REF!</v>
      </c>
    </row>
    <row r="117" spans="1:2" x14ac:dyDescent="0.25">
      <c r="A117" s="111" t="str">
        <f>IF('Worst Case'!A116&lt;&gt;"",'Worst Case'!A116,"")</f>
        <v>207702</v>
      </c>
      <c r="B117" t="e">
        <f>VLOOKUP(A117,'Classification '!#REF!,2,0)</f>
        <v>#REF!</v>
      </c>
    </row>
    <row r="118" spans="1:2" x14ac:dyDescent="0.25">
      <c r="A118" s="111" t="str">
        <f>IF('Worst Case'!A117&lt;&gt;"",'Worst Case'!A117,"")</f>
        <v>207727</v>
      </c>
      <c r="B118" t="e">
        <f>VLOOKUP(A118,'Classification '!#REF!,2,0)</f>
        <v>#REF!</v>
      </c>
    </row>
    <row r="119" spans="1:2" x14ac:dyDescent="0.25">
      <c r="A119" s="111" t="str">
        <f>IF('Worst Case'!A118&lt;&gt;"",'Worst Case'!A118,"")</f>
        <v>207799</v>
      </c>
      <c r="B119" t="e">
        <f>VLOOKUP(A119,'Classification '!#REF!,2,0)</f>
        <v>#REF!</v>
      </c>
    </row>
    <row r="120" spans="1:2" x14ac:dyDescent="0.25">
      <c r="A120" s="111" t="str">
        <f>IF('Worst Case'!A119&lt;&gt;"",'Worst Case'!A119,"")</f>
        <v>207985</v>
      </c>
      <c r="B120" t="e">
        <f>VLOOKUP(A120,'Classification '!#REF!,2,0)</f>
        <v>#REF!</v>
      </c>
    </row>
    <row r="121" spans="1:2" x14ac:dyDescent="0.25">
      <c r="A121" s="111" t="str">
        <f>IF('Worst Case'!A120&lt;&gt;"",'Worst Case'!A120,"")</f>
        <v>208857</v>
      </c>
      <c r="B121" t="e">
        <f>VLOOKUP(A121,'Classification '!#REF!,2,0)</f>
        <v>#REF!</v>
      </c>
    </row>
    <row r="122" spans="1:2" x14ac:dyDescent="0.25">
      <c r="A122" s="111" t="str">
        <f>IF('Worst Case'!A121&lt;&gt;"",'Worst Case'!A121,"")</f>
        <v>209150</v>
      </c>
      <c r="B122" t="e">
        <f>VLOOKUP(A122,'Classification '!#REF!,2,0)</f>
        <v>#REF!</v>
      </c>
    </row>
    <row r="123" spans="1:2" x14ac:dyDescent="0.25">
      <c r="A123" s="111" t="str">
        <f>IF('Worst Case'!A122&lt;&gt;"",'Worst Case'!A122,"")</f>
        <v>210300</v>
      </c>
      <c r="B123" t="e">
        <f>VLOOKUP(A123,'Classification '!#REF!,2,0)</f>
        <v>#REF!</v>
      </c>
    </row>
    <row r="124" spans="1:2" x14ac:dyDescent="0.25">
      <c r="A124" s="111" t="str">
        <f>IF('Worst Case'!A123&lt;&gt;"",'Worst Case'!A123,"")</f>
        <v>210743</v>
      </c>
      <c r="B124" t="e">
        <f>VLOOKUP(A124,'Classification '!#REF!,2,0)</f>
        <v>#REF!</v>
      </c>
    </row>
    <row r="125" spans="1:2" x14ac:dyDescent="0.25">
      <c r="A125" s="111" t="str">
        <f>IF('Worst Case'!A124&lt;&gt;"",'Worst Case'!A124,"")</f>
        <v>211394</v>
      </c>
      <c r="B125" t="e">
        <f>VLOOKUP(A125,'Classification '!#REF!,2,0)</f>
        <v>#REF!</v>
      </c>
    </row>
    <row r="126" spans="1:2" x14ac:dyDescent="0.25">
      <c r="A126" s="111" t="str">
        <f>IF('Worst Case'!A125&lt;&gt;"",'Worst Case'!A125,"")</f>
        <v>212340</v>
      </c>
      <c r="B126" t="e">
        <f>VLOOKUP(A126,'Classification '!#REF!,2,0)</f>
        <v>#REF!</v>
      </c>
    </row>
    <row r="127" spans="1:2" x14ac:dyDescent="0.25">
      <c r="A127" s="111" t="str">
        <f>IF('Worst Case'!A126&lt;&gt;"",'Worst Case'!A126,"")</f>
        <v>213336</v>
      </c>
      <c r="B127" t="e">
        <f>VLOOKUP(A127,'Classification '!#REF!,2,0)</f>
        <v>#REF!</v>
      </c>
    </row>
    <row r="128" spans="1:2" x14ac:dyDescent="0.25">
      <c r="A128" s="111" t="str">
        <f>IF('Worst Case'!A127&lt;&gt;"",'Worst Case'!A127,"")</f>
        <v>213771</v>
      </c>
      <c r="B128" t="e">
        <f>VLOOKUP(A128,'Classification '!#REF!,2,0)</f>
        <v>#REF!</v>
      </c>
    </row>
    <row r="129" spans="1:2" x14ac:dyDescent="0.25">
      <c r="A129" s="111" t="str">
        <f>IF('Worst Case'!A128&lt;&gt;"",'Worst Case'!A128,"")</f>
        <v>214022</v>
      </c>
      <c r="B129" t="e">
        <f>VLOOKUP(A129,'Classification '!#REF!,2,0)</f>
        <v>#REF!</v>
      </c>
    </row>
    <row r="130" spans="1:2" x14ac:dyDescent="0.25">
      <c r="A130" s="111" t="str">
        <f>IF('Worst Case'!A129&lt;&gt;"",'Worst Case'!A129,"")</f>
        <v>214719</v>
      </c>
      <c r="B130" t="e">
        <f>VLOOKUP(A130,'Classification '!#REF!,2,0)</f>
        <v>#REF!</v>
      </c>
    </row>
    <row r="131" spans="1:2" x14ac:dyDescent="0.25">
      <c r="A131" s="111" t="str">
        <f>IF('Worst Case'!A130&lt;&gt;"",'Worst Case'!A130,"")</f>
        <v>215556</v>
      </c>
      <c r="B131" t="e">
        <f>VLOOKUP(A131,'Classification '!#REF!,2,0)</f>
        <v>#REF!</v>
      </c>
    </row>
    <row r="132" spans="1:2" x14ac:dyDescent="0.25">
      <c r="A132" s="111" t="str">
        <f>IF('Worst Case'!A131&lt;&gt;"",'Worst Case'!A131,"")</f>
        <v>215641</v>
      </c>
      <c r="B132" t="e">
        <f>VLOOKUP(A132,'Classification '!#REF!,2,0)</f>
        <v>#REF!</v>
      </c>
    </row>
    <row r="133" spans="1:2" x14ac:dyDescent="0.25">
      <c r="A133" s="111" t="str">
        <f>IF('Worst Case'!A132&lt;&gt;"",'Worst Case'!A132,"")</f>
        <v>215705</v>
      </c>
      <c r="B133" t="e">
        <f>VLOOKUP(A133,'Classification '!#REF!,2,0)</f>
        <v>#REF!</v>
      </c>
    </row>
    <row r="134" spans="1:2" x14ac:dyDescent="0.25">
      <c r="A134" s="111" t="str">
        <f>IF('Worst Case'!A133&lt;&gt;"",'Worst Case'!A133,"")</f>
        <v>215764</v>
      </c>
      <c r="B134" t="e">
        <f>VLOOKUP(A134,'Classification '!#REF!,2,0)</f>
        <v>#REF!</v>
      </c>
    </row>
    <row r="135" spans="1:2" x14ac:dyDescent="0.25">
      <c r="A135" s="111" t="str">
        <f>IF('Worst Case'!A134&lt;&gt;"",'Worst Case'!A134,"")</f>
        <v>216077</v>
      </c>
      <c r="B135" t="e">
        <f>VLOOKUP(A135,'Classification '!#REF!,2,0)</f>
        <v>#REF!</v>
      </c>
    </row>
    <row r="136" spans="1:2" x14ac:dyDescent="0.25">
      <c r="A136" s="111" t="str">
        <f>IF('Worst Case'!A135&lt;&gt;"",'Worst Case'!A135,"")</f>
        <v>216183</v>
      </c>
      <c r="B136" t="e">
        <f>VLOOKUP(A136,'Classification '!#REF!,2,0)</f>
        <v>#REF!</v>
      </c>
    </row>
    <row r="137" spans="1:2" x14ac:dyDescent="0.25">
      <c r="A137" s="111" t="str">
        <f>IF('Worst Case'!A136&lt;&gt;"",'Worst Case'!A136,"")</f>
        <v>216572</v>
      </c>
      <c r="B137" t="e">
        <f>VLOOKUP(A137,'Classification '!#REF!,2,0)</f>
        <v>#REF!</v>
      </c>
    </row>
    <row r="138" spans="1:2" x14ac:dyDescent="0.25">
      <c r="A138" s="111" t="str">
        <f>IF('Worst Case'!A137&lt;&gt;"",'Worst Case'!A137,"")</f>
        <v>216803</v>
      </c>
      <c r="B138" t="e">
        <f>VLOOKUP(A138,'Classification '!#REF!,2,0)</f>
        <v>#REF!</v>
      </c>
    </row>
    <row r="139" spans="1:2" x14ac:dyDescent="0.25">
      <c r="A139" s="111" t="str">
        <f>IF('Worst Case'!A138&lt;&gt;"",'Worst Case'!A138,"")</f>
        <v>220377</v>
      </c>
      <c r="B139" t="e">
        <f>VLOOKUP(A139,'Classification '!#REF!,2,0)</f>
        <v>#REF!</v>
      </c>
    </row>
    <row r="140" spans="1:2" x14ac:dyDescent="0.25">
      <c r="A140" s="111" t="str">
        <f>IF('Worst Case'!A139&lt;&gt;"",'Worst Case'!A139,"")</f>
        <v>220424</v>
      </c>
      <c r="B140" t="e">
        <f>VLOOKUP(A140,'Classification '!#REF!,2,0)</f>
        <v>#REF!</v>
      </c>
    </row>
    <row r="141" spans="1:2" x14ac:dyDescent="0.25">
      <c r="A141" s="111" t="str">
        <f>IF('Worst Case'!A141&lt;&gt;"",'Worst Case'!A141,"")</f>
        <v>221325</v>
      </c>
      <c r="B141" t="e">
        <f>VLOOKUP(A141,'Classification '!#REF!,2,0)</f>
        <v>#REF!</v>
      </c>
    </row>
    <row r="142" spans="1:2" x14ac:dyDescent="0.25">
      <c r="A142" s="111" t="str">
        <f>IF('Worst Case'!A142&lt;&gt;"",'Worst Case'!A142,"")</f>
        <v>221353</v>
      </c>
      <c r="B142" t="e">
        <f>VLOOKUP(A142,'Classification '!#REF!,2,0)</f>
        <v>#REF!</v>
      </c>
    </row>
    <row r="143" spans="1:2" x14ac:dyDescent="0.25">
      <c r="A143" s="111" t="str">
        <f>IF('Worst Case'!A143&lt;&gt;"",'Worst Case'!A143,"")</f>
        <v>221373</v>
      </c>
      <c r="B143" t="e">
        <f>VLOOKUP(A143,'Classification '!#REF!,2,0)</f>
        <v>#REF!</v>
      </c>
    </row>
    <row r="144" spans="1:2" x14ac:dyDescent="0.25">
      <c r="A144" s="111" t="str">
        <f>IF('Worst Case'!A144&lt;&gt;"",'Worst Case'!A144,"")</f>
        <v>221488</v>
      </c>
      <c r="B144" t="e">
        <f>VLOOKUP(A144,'Classification '!#REF!,2,0)</f>
        <v>#REF!</v>
      </c>
    </row>
    <row r="145" spans="1:2" x14ac:dyDescent="0.25">
      <c r="A145" s="111" t="str">
        <f>IF('Worst Case'!A145&lt;&gt;"",'Worst Case'!A145,"")</f>
        <v>221511</v>
      </c>
      <c r="B145" t="e">
        <f>VLOOKUP(A145,'Classification '!#REF!,2,0)</f>
        <v>#REF!</v>
      </c>
    </row>
    <row r="146" spans="1:2" x14ac:dyDescent="0.25">
      <c r="A146" s="111" t="str">
        <f>IF('Worst Case'!A146&lt;&gt;"",'Worst Case'!A146,"")</f>
        <v>221830</v>
      </c>
      <c r="B146" t="e">
        <f>VLOOKUP(A146,'Classification '!#REF!,2,0)</f>
        <v>#REF!</v>
      </c>
    </row>
    <row r="147" spans="1:2" x14ac:dyDescent="0.25">
      <c r="A147" s="111" t="str">
        <f>IF('Worst Case'!A147&lt;&gt;"",'Worst Case'!A147,"")</f>
        <v>224945</v>
      </c>
      <c r="B147" t="e">
        <f>VLOOKUP(A147,'Classification '!#REF!,2,0)</f>
        <v>#REF!</v>
      </c>
    </row>
    <row r="148" spans="1:2" x14ac:dyDescent="0.25">
      <c r="A148" s="111" t="str">
        <f>IF('Worst Case'!A151&lt;&gt;"",'Worst Case'!A151,"")</f>
        <v>(blank)</v>
      </c>
      <c r="B148" t="e">
        <f>VLOOKUP(A148,'Classification '!#REF!,2,0)</f>
        <v>#REF!</v>
      </c>
    </row>
    <row r="149" spans="1:2" x14ac:dyDescent="0.25">
      <c r="A149" s="111" t="str">
        <f>IF('Worst Case'!A152&lt;&gt;"",'Worst Case'!A152,"")</f>
        <v>Grand Total</v>
      </c>
      <c r="B149" t="e">
        <f>VLOOKUP(A149,'Classification '!#REF!,2,0)</f>
        <v>#REF!</v>
      </c>
    </row>
    <row r="150" spans="1:2" x14ac:dyDescent="0.25">
      <c r="A150" s="111" t="str">
        <f>IF('Worst Case'!A153&lt;&gt;"",'Worst Case'!A153,"")</f>
        <v/>
      </c>
      <c r="B150" t="e">
        <f>VLOOKUP(A150,'Classification '!#REF!,2,0)</f>
        <v>#REF!</v>
      </c>
    </row>
    <row r="151" spans="1:2" x14ac:dyDescent="0.25">
      <c r="A151" s="111" t="str">
        <f>IF('Worst Case'!A154&lt;&gt;"",'Worst Case'!A154,"")</f>
        <v/>
      </c>
      <c r="B151" t="e">
        <f>VLOOKUP(A151,'Classification '!#REF!,2,0)</f>
        <v>#REF!</v>
      </c>
    </row>
    <row r="152" spans="1:2" x14ac:dyDescent="0.25">
      <c r="A152" s="111" t="str">
        <f>IF('Worst Case'!A155&lt;&gt;"",'Worst Case'!A155,"")</f>
        <v/>
      </c>
      <c r="B152" t="e">
        <f>VLOOKUP(A152,'Classification '!#REF!,2,0)</f>
        <v>#REF!</v>
      </c>
    </row>
    <row r="153" spans="1:2" x14ac:dyDescent="0.25">
      <c r="A153" s="111" t="str">
        <f>IF('Worst Case'!A156&lt;&gt;"",'Worst Case'!A156,"")</f>
        <v/>
      </c>
      <c r="B153" t="e">
        <f>VLOOKUP(A153,'Classification '!#REF!,2,0)</f>
        <v>#REF!</v>
      </c>
    </row>
    <row r="154" spans="1:2" x14ac:dyDescent="0.25">
      <c r="A154" s="111" t="str">
        <f>IF('Worst Case'!A157&lt;&gt;"",'Worst Case'!A157,"")</f>
        <v/>
      </c>
      <c r="B154" t="e">
        <f>VLOOKUP(A154,'Classification '!#REF!,2,0)</f>
        <v>#REF!</v>
      </c>
    </row>
    <row r="155" spans="1:2" x14ac:dyDescent="0.25">
      <c r="A155" s="111" t="str">
        <f>IF('Worst Case'!A158&lt;&gt;"",'Worst Case'!A158,"")</f>
        <v/>
      </c>
      <c r="B155" t="e">
        <f>VLOOKUP(A155,'Classification '!#REF!,2,0)</f>
        <v>#REF!</v>
      </c>
    </row>
    <row r="156" spans="1:2" x14ac:dyDescent="0.25">
      <c r="A156" s="111" t="str">
        <f>IF('Worst Case'!A159&lt;&gt;"",'Worst Case'!A159,"")</f>
        <v/>
      </c>
      <c r="B156" t="e">
        <f>VLOOKUP(A156,'Classification '!#REF!,2,0)</f>
        <v>#REF!</v>
      </c>
    </row>
    <row r="157" spans="1:2" x14ac:dyDescent="0.25">
      <c r="A157" s="111" t="str">
        <f>IF('Worst Case'!A160&lt;&gt;"",'Worst Case'!A160,"")</f>
        <v/>
      </c>
      <c r="B157" t="e">
        <f>VLOOKUP(A157,'Classification '!#REF!,2,0)</f>
        <v>#REF!</v>
      </c>
    </row>
    <row r="158" spans="1:2" x14ac:dyDescent="0.25">
      <c r="A158" s="111" t="str">
        <f>IF('Worst Case'!A161&lt;&gt;"",'Worst Case'!A161,"")</f>
        <v/>
      </c>
      <c r="B158" t="e">
        <f>VLOOKUP(A158,'Classification '!#REF!,2,0)</f>
        <v>#REF!</v>
      </c>
    </row>
    <row r="159" spans="1:2" x14ac:dyDescent="0.25">
      <c r="A159" s="111" t="str">
        <f>IF('Worst Case'!A162&lt;&gt;"",'Worst Case'!A162,"")</f>
        <v/>
      </c>
      <c r="B159" t="e">
        <f>VLOOKUP(A159,'Classification '!#REF!,2,0)</f>
        <v>#REF!</v>
      </c>
    </row>
    <row r="160" spans="1:2" x14ac:dyDescent="0.25">
      <c r="A160" s="111" t="str">
        <f>IF('Worst Case'!A163&lt;&gt;"",'Worst Case'!A163,"")</f>
        <v/>
      </c>
      <c r="B160" t="e">
        <f>VLOOKUP(A160,'Classification '!#REF!,2,0)</f>
        <v>#REF!</v>
      </c>
    </row>
    <row r="161" spans="1:2" x14ac:dyDescent="0.25">
      <c r="A161" s="111" t="str">
        <f>IF('Worst Case'!A164&lt;&gt;"",'Worst Case'!A164,"")</f>
        <v/>
      </c>
      <c r="B161" t="e">
        <f>VLOOKUP(A161,'Classification '!#REF!,2,0)</f>
        <v>#REF!</v>
      </c>
    </row>
    <row r="162" spans="1:2" x14ac:dyDescent="0.25">
      <c r="A162" s="111" t="str">
        <f>IF('Worst Case'!A165&lt;&gt;"",'Worst Case'!A165,"")</f>
        <v/>
      </c>
      <c r="B162" t="e">
        <f>VLOOKUP(A162,'Classification '!#REF!,2,0)</f>
        <v>#REF!</v>
      </c>
    </row>
    <row r="163" spans="1:2" x14ac:dyDescent="0.25">
      <c r="A163" s="111" t="str">
        <f>IF('Worst Case'!A166&lt;&gt;"",'Worst Case'!A166,"")</f>
        <v/>
      </c>
      <c r="B163" t="e">
        <f>VLOOKUP(A163,'Classification '!#REF!,2,0)</f>
        <v>#REF!</v>
      </c>
    </row>
    <row r="164" spans="1:2" x14ac:dyDescent="0.25">
      <c r="A164" s="111" t="str">
        <f>IF('Worst Case'!A167&lt;&gt;"",'Worst Case'!A167,"")</f>
        <v/>
      </c>
      <c r="B164" t="e">
        <f>VLOOKUP(A164,'Classification '!#REF!,2,0)</f>
        <v>#REF!</v>
      </c>
    </row>
    <row r="165" spans="1:2" x14ac:dyDescent="0.25">
      <c r="A165" s="111" t="str">
        <f>IF('Worst Case'!A168&lt;&gt;"",'Worst Case'!A168,"")</f>
        <v/>
      </c>
      <c r="B165" t="e">
        <f>VLOOKUP(A165,'Classification '!#REF!,2,0)</f>
        <v>#REF!</v>
      </c>
    </row>
    <row r="166" spans="1:2" x14ac:dyDescent="0.25">
      <c r="A166" s="111" t="str">
        <f>IF('Worst Case'!A169&lt;&gt;"",'Worst Case'!A169,"")</f>
        <v/>
      </c>
      <c r="B166" t="e">
        <f>VLOOKUP(A166,'Classification '!#REF!,2,0)</f>
        <v>#REF!</v>
      </c>
    </row>
    <row r="167" spans="1:2" x14ac:dyDescent="0.25">
      <c r="A167" s="111" t="str">
        <f>IF('Worst Case'!A170&lt;&gt;"",'Worst Case'!A170,"")</f>
        <v/>
      </c>
      <c r="B167" t="e">
        <f>VLOOKUP(A167,'Classification '!#REF!,2,0)</f>
        <v>#REF!</v>
      </c>
    </row>
    <row r="168" spans="1:2" x14ac:dyDescent="0.25">
      <c r="A168" s="111" t="str">
        <f>IF('Worst Case'!A171&lt;&gt;"",'Worst Case'!A171,"")</f>
        <v/>
      </c>
      <c r="B168" t="e">
        <f>VLOOKUP(A168,'Classification '!#REF!,2,0)</f>
        <v>#REF!</v>
      </c>
    </row>
    <row r="169" spans="1:2" x14ac:dyDescent="0.25">
      <c r="A169" s="111" t="str">
        <f>IF('Worst Case'!A172&lt;&gt;"",'Worst Case'!A172,"")</f>
        <v/>
      </c>
      <c r="B169" t="e">
        <f>VLOOKUP(A169,'Classification '!#REF!,2,0)</f>
        <v>#REF!</v>
      </c>
    </row>
    <row r="170" spans="1:2" x14ac:dyDescent="0.25">
      <c r="A170" s="111" t="str">
        <f>IF('Worst Case'!A173&lt;&gt;"",'Worst Case'!A173,"")</f>
        <v/>
      </c>
      <c r="B170" t="e">
        <f>VLOOKUP(A170,'Classification '!#REF!,2,0)</f>
        <v>#REF!</v>
      </c>
    </row>
    <row r="173" spans="1:2" x14ac:dyDescent="0.25">
      <c r="A173" s="28" t="s">
        <v>19</v>
      </c>
      <c r="B173" t="str">
        <f>VLOOKUP(A173,'last classification'!A:B,2,0)</f>
        <v>GULFSANDS PETROLEUM SYRIA L.T.D</v>
      </c>
    </row>
    <row r="174" spans="1:2" x14ac:dyDescent="0.25">
      <c r="A174" s="40" t="s">
        <v>174</v>
      </c>
      <c r="B174" t="e">
        <f>VLOOKUP(A174,'last classification'!A:B,2,0)</f>
        <v>#N/A</v>
      </c>
    </row>
    <row r="175" spans="1:2" x14ac:dyDescent="0.25">
      <c r="A175" s="28" t="s">
        <v>175</v>
      </c>
      <c r="B175" t="str">
        <f>VLOOKUP(A175,'last classification'!A:B,2,0)</f>
        <v>MTN SYRIA LTD</v>
      </c>
    </row>
    <row r="176" spans="1:2" x14ac:dyDescent="0.25">
      <c r="A176" s="40" t="s">
        <v>20</v>
      </c>
      <c r="B176" t="str">
        <f>VLOOKUP(A176,'last classification'!A:B,2,0)</f>
        <v>QUEEN CENTER SUITES CO. LLC</v>
      </c>
    </row>
    <row r="177" spans="1:2" x14ac:dyDescent="0.25">
      <c r="A177" s="28" t="s">
        <v>21</v>
      </c>
      <c r="B177" t="e">
        <f>VLOOKUP(A177,'last classification'!A:B,2,0)</f>
        <v>#N/A</v>
      </c>
    </row>
    <row r="178" spans="1:2" x14ac:dyDescent="0.25">
      <c r="A178" s="40" t="s">
        <v>22</v>
      </c>
      <c r="B178" t="e">
        <f>VLOOKUP(A178,'last classification'!A:B,2,0)</f>
        <v>#N/A</v>
      </c>
    </row>
    <row r="179" spans="1:2" x14ac:dyDescent="0.25">
      <c r="A179" s="28" t="s">
        <v>176</v>
      </c>
      <c r="B179" t="str">
        <f>VLOOKUP(A179,'last classification'!A:B,2,0)</f>
        <v>DARWISH LOGISTICS LLC.</v>
      </c>
    </row>
    <row r="180" spans="1:2" x14ac:dyDescent="0.25">
      <c r="A180" s="40" t="s">
        <v>177</v>
      </c>
      <c r="B180" t="e">
        <f>VLOOKUP(A180,'last classification'!A:B,2,0)</f>
        <v>#N/A</v>
      </c>
    </row>
    <row r="181" spans="1:2" x14ac:dyDescent="0.25">
      <c r="A181" s="28" t="s">
        <v>178</v>
      </c>
      <c r="B181" t="str">
        <f>VLOOKUP(A181,'last classification'!A:B,2,0)</f>
        <v>HASSAN &amp; ANAS TAYARAH CO(ARAB.ENTP.)</v>
      </c>
    </row>
    <row r="182" spans="1:2" x14ac:dyDescent="0.25">
      <c r="A182" s="40" t="s">
        <v>23</v>
      </c>
      <c r="B182" t="str">
        <f>VLOOKUP(A182,'last classification'!A:B,2,0)</f>
        <v>ALLOUNY NADA &amp; HAJJ-HUSSEIN NASHWA</v>
      </c>
    </row>
    <row r="183" spans="1:2" x14ac:dyDescent="0.25">
      <c r="A183" s="28" t="s">
        <v>179</v>
      </c>
      <c r="B183" t="str">
        <f>VLOOKUP(A183,'last classification'!A:B,2,0)</f>
        <v>ENAYAH LINA WALID</v>
      </c>
    </row>
    <row r="184" spans="1:2" x14ac:dyDescent="0.25">
      <c r="A184" s="40" t="s">
        <v>180</v>
      </c>
      <c r="B184" t="e">
        <f>VLOOKUP(A184,'last classification'!A:B,2,0)</f>
        <v>#N/A</v>
      </c>
    </row>
    <row r="185" spans="1:2" x14ac:dyDescent="0.25">
      <c r="A185" s="28" t="s">
        <v>169</v>
      </c>
      <c r="B185" t="e">
        <f>VLOOKUP(A185,'last classification'!A:B,2,0)</f>
        <v>#N/A</v>
      </c>
    </row>
    <row r="186" spans="1:2" x14ac:dyDescent="0.25">
      <c r="A186" s="144" t="s">
        <v>181</v>
      </c>
      <c r="B186" t="str">
        <f>VLOOKUP(A186,'last classification'!A:B,2,0)</f>
        <v xml:space="preserve">AZZOUZ HANI KAMIL                   </v>
      </c>
    </row>
    <row r="187" spans="1:2" x14ac:dyDescent="0.25">
      <c r="A187" s="28" t="s">
        <v>182</v>
      </c>
      <c r="B187" t="e">
        <f>VLOOKUP(A187,'last classification'!A:B,2,0)</f>
        <v>#N/A</v>
      </c>
    </row>
    <row r="188" spans="1:2" x14ac:dyDescent="0.25">
      <c r="A188" s="40" t="s">
        <v>24</v>
      </c>
      <c r="B188" t="e">
        <f>VLOOKUP(A188,'last classification'!A:B,2,0)</f>
        <v>#N/A</v>
      </c>
    </row>
    <row r="189" spans="1:2" x14ac:dyDescent="0.25">
      <c r="A189" s="28" t="s">
        <v>183</v>
      </c>
      <c r="B189" t="str">
        <f>VLOOKUP(A189,'last classification'!A:B,2,0)</f>
        <v>M-R K &amp; PAT/NATIONAL NETWORK TRADING</v>
      </c>
    </row>
    <row r="190" spans="1:2" x14ac:dyDescent="0.25">
      <c r="A190" s="40" t="s">
        <v>184</v>
      </c>
      <c r="B190" t="e">
        <f>VLOOKUP(A190,'last classification'!A:B,2,0)</f>
        <v>#N/A</v>
      </c>
    </row>
    <row r="191" spans="1:2" x14ac:dyDescent="0.25">
      <c r="A191" s="28" t="s">
        <v>185</v>
      </c>
      <c r="B191" t="e">
        <f>VLOOKUP(A191,'last classification'!A:B,2,0)</f>
        <v>#N/A</v>
      </c>
    </row>
    <row r="192" spans="1:2" x14ac:dyDescent="0.25">
      <c r="A192" s="40" t="s">
        <v>186</v>
      </c>
      <c r="B192" t="str">
        <f>VLOOKUP(A192,'last classification'!A:B,2,0)</f>
        <v xml:space="preserve">ZAHABI MOHAMAD-SALIM NAZIM          </v>
      </c>
    </row>
    <row r="193" spans="1:2" x14ac:dyDescent="0.25">
      <c r="A193" s="28" t="s">
        <v>187</v>
      </c>
      <c r="B193" t="e">
        <f>VLOOKUP(A193,'last classification'!A:B,2,0)</f>
        <v>#N/A</v>
      </c>
    </row>
    <row r="194" spans="1:2" x14ac:dyDescent="0.25">
      <c r="A194" s="40" t="s">
        <v>188</v>
      </c>
      <c r="B194" t="e">
        <f>VLOOKUP(A194,'last classification'!A:B,2,0)</f>
        <v>#N/A</v>
      </c>
    </row>
    <row r="195" spans="1:2" x14ac:dyDescent="0.25">
      <c r="A195" s="28" t="s">
        <v>154</v>
      </c>
      <c r="B195" t="str">
        <f>VLOOKUP(A195,'last classification'!A:B,2,0)</f>
        <v>SYRIAN ORTH.PAT.OF ANT.&amp;ALL THE E.</v>
      </c>
    </row>
    <row r="196" spans="1:2" x14ac:dyDescent="0.25">
      <c r="A196" s="139" t="s">
        <v>189</v>
      </c>
      <c r="B196" t="e">
        <f>VLOOKUP(A196,'last classification'!A:B,2,0)</f>
        <v>#N/A</v>
      </c>
    </row>
    <row r="197" spans="1:2" x14ac:dyDescent="0.25">
      <c r="A197" s="28" t="s">
        <v>25</v>
      </c>
      <c r="B197" t="e">
        <f>VLOOKUP(A197,'last classification'!A:B,2,0)</f>
        <v>#N/A</v>
      </c>
    </row>
    <row r="198" spans="1:2" x14ac:dyDescent="0.25">
      <c r="A198" s="40" t="s">
        <v>152</v>
      </c>
      <c r="B198" t="e">
        <f>VLOOKUP(A198,'last classification'!A:B,2,0)</f>
        <v>#N/A</v>
      </c>
    </row>
    <row r="199" spans="1:2" x14ac:dyDescent="0.25">
      <c r="A199" s="145" t="s">
        <v>170</v>
      </c>
      <c r="B199" t="e">
        <f>VLOOKUP(A199,'last classification'!A:B,2,0)</f>
        <v>#N/A</v>
      </c>
    </row>
    <row r="200" spans="1:2" x14ac:dyDescent="0.25">
      <c r="A200" s="40" t="s">
        <v>190</v>
      </c>
      <c r="B200" t="str">
        <f>VLOOKUP(A200,'last classification'!A:B,2,0)</f>
        <v xml:space="preserve">WALID MOHAMAD-NAIM OMAR             </v>
      </c>
    </row>
    <row r="201" spans="1:2" x14ac:dyDescent="0.25">
      <c r="A201" s="28" t="s">
        <v>191</v>
      </c>
      <c r="B201" t="str">
        <f>VLOOKUP(A201,'last classification'!A:B,2,0)</f>
        <v xml:space="preserve">HAFI BECHER MOHAMAD-SAID            </v>
      </c>
    </row>
    <row r="202" spans="1:2" x14ac:dyDescent="0.25">
      <c r="A202" s="40" t="s">
        <v>192</v>
      </c>
      <c r="B202" t="str">
        <f>VLOOKUP(A202,'last classification'!A:B,2,0)</f>
        <v>MHD-GHIATH HABBAL &amp; SISTERS - MODERN TECHNICAL CO.</v>
      </c>
    </row>
    <row r="203" spans="1:2" x14ac:dyDescent="0.25">
      <c r="A203" s="28" t="s">
        <v>160</v>
      </c>
      <c r="B203" t="e">
        <f>VLOOKUP(A203,'last classification'!A:B,2,0)</f>
        <v>#N/A</v>
      </c>
    </row>
    <row r="204" spans="1:2" x14ac:dyDescent="0.25">
      <c r="A204" s="40" t="s">
        <v>26</v>
      </c>
      <c r="B204" t="str">
        <f>VLOOKUP(A204,'last classification'!A:B,2,0)</f>
        <v>GANAMA TRADING &amp; CONTRACTING CO.LTD.</v>
      </c>
    </row>
    <row r="205" spans="1:2" x14ac:dyDescent="0.25">
      <c r="A205" s="28" t="s">
        <v>193</v>
      </c>
      <c r="B205" t="e">
        <f>VLOOKUP(A205,'last classification'!A:B,2,0)</f>
        <v>#N/A</v>
      </c>
    </row>
    <row r="206" spans="1:2" x14ac:dyDescent="0.25">
      <c r="A206" s="40" t="s">
        <v>194</v>
      </c>
      <c r="B206" t="e">
        <f>VLOOKUP(A206,'last classification'!A:B,2,0)</f>
        <v>#N/A</v>
      </c>
    </row>
    <row r="207" spans="1:2" x14ac:dyDescent="0.25">
      <c r="A207" s="28" t="s">
        <v>195</v>
      </c>
      <c r="B207" t="e">
        <f>VLOOKUP(A207,'last classification'!A:B,2,0)</f>
        <v>#N/A</v>
      </c>
    </row>
    <row r="208" spans="1:2" x14ac:dyDescent="0.25">
      <c r="A208" s="40" t="s">
        <v>196</v>
      </c>
      <c r="B208" t="e">
        <f>VLOOKUP(A208,'last classification'!A:B,2,0)</f>
        <v>#N/A</v>
      </c>
    </row>
    <row r="209" spans="1:2" x14ac:dyDescent="0.25">
      <c r="A209" s="28" t="s">
        <v>27</v>
      </c>
      <c r="B209" t="str">
        <f>VLOOKUP(A209,'last classification'!A:B,2,0)</f>
        <v>DAOUD FOR TRADING COMPANY</v>
      </c>
    </row>
    <row r="210" spans="1:2" x14ac:dyDescent="0.25">
      <c r="A210" s="40" t="s">
        <v>197</v>
      </c>
      <c r="B210" t="e">
        <f>VLOOKUP(A210,'last classification'!A:B,2,0)</f>
        <v>#N/A</v>
      </c>
    </row>
    <row r="211" spans="1:2" x14ac:dyDescent="0.25">
      <c r="A211" s="28" t="s">
        <v>198</v>
      </c>
      <c r="B211" t="e">
        <f>VLOOKUP(A211,'last classification'!A:B,2,0)</f>
        <v>#N/A</v>
      </c>
    </row>
    <row r="212" spans="1:2" x14ac:dyDescent="0.25">
      <c r="A212" s="40" t="s">
        <v>199</v>
      </c>
      <c r="B212" t="str">
        <f>VLOOKUP(A212,'last classification'!A:B,2,0)</f>
        <v>SAADI CO. FOR SALE WITH FACILITY(LL)</v>
      </c>
    </row>
    <row r="213" spans="1:2" x14ac:dyDescent="0.25">
      <c r="A213" s="28" t="s">
        <v>28</v>
      </c>
      <c r="B213" t="str">
        <f>VLOOKUP(A213,'last classification'!A:B,2,0)</f>
        <v>ARMENIEN CATHOLIC CHURCH IN ALEPPO</v>
      </c>
    </row>
    <row r="214" spans="1:2" x14ac:dyDescent="0.25">
      <c r="A214" s="40" t="s">
        <v>200</v>
      </c>
      <c r="B214" t="e">
        <f>VLOOKUP(A214,'last classification'!A:B,2,0)</f>
        <v>#N/A</v>
      </c>
    </row>
    <row r="215" spans="1:2" x14ac:dyDescent="0.25">
      <c r="A215" s="28" t="s">
        <v>201</v>
      </c>
      <c r="B215" t="str">
        <f>VLOOKUP(A215,'last classification'!A:B,2,0)</f>
        <v xml:space="preserve">DIAB MOHAMAD-BASSAM OMAR </v>
      </c>
    </row>
    <row r="216" spans="1:2" x14ac:dyDescent="0.25">
      <c r="A216" s="139" t="s">
        <v>29</v>
      </c>
      <c r="B216" t="e">
        <f>VLOOKUP(A216,'last classification'!A:B,2,0)</f>
        <v>#N/A</v>
      </c>
    </row>
    <row r="217" spans="1:2" x14ac:dyDescent="0.25">
      <c r="A217" s="28" t="s">
        <v>202</v>
      </c>
      <c r="B217" t="str">
        <f>VLOOKUP(A217,'last classification'!A:B,2,0)</f>
        <v>WASEL SAJIH HASHEM</v>
      </c>
    </row>
    <row r="218" spans="1:2" x14ac:dyDescent="0.25">
      <c r="A218" s="40" t="s">
        <v>203</v>
      </c>
      <c r="B218" t="e">
        <f>VLOOKUP(A218,'last classification'!A:B,2,0)</f>
        <v>#N/A</v>
      </c>
    </row>
    <row r="219" spans="1:2" x14ac:dyDescent="0.25">
      <c r="A219" s="28" t="s">
        <v>204</v>
      </c>
      <c r="B219" t="e">
        <f>VLOOKUP(A219,'last classification'!A:B,2,0)</f>
        <v>#N/A</v>
      </c>
    </row>
    <row r="220" spans="1:2" x14ac:dyDescent="0.25">
      <c r="A220" s="40" t="s">
        <v>30</v>
      </c>
      <c r="B220" t="e">
        <f>VLOOKUP(A220,'last classification'!A:B,2,0)</f>
        <v>#N/A</v>
      </c>
    </row>
    <row r="221" spans="1:2" x14ac:dyDescent="0.25">
      <c r="A221" s="28" t="s">
        <v>31</v>
      </c>
      <c r="B221" t="e">
        <f>VLOOKUP(A221,'last classification'!A:B,2,0)</f>
        <v>#N/A</v>
      </c>
    </row>
    <row r="222" spans="1:2" x14ac:dyDescent="0.25">
      <c r="A222" s="40" t="s">
        <v>205</v>
      </c>
      <c r="B222" t="e">
        <f>VLOOKUP(A222,'last classification'!A:B,2,0)</f>
        <v>#N/A</v>
      </c>
    </row>
    <row r="223" spans="1:2" x14ac:dyDescent="0.25">
      <c r="A223" s="28" t="s">
        <v>32</v>
      </c>
      <c r="B223" t="e">
        <f>VLOOKUP(A223,'last classification'!A:B,2,0)</f>
        <v>#N/A</v>
      </c>
    </row>
    <row r="224" spans="1:2" x14ac:dyDescent="0.25">
      <c r="A224" s="40" t="s">
        <v>206</v>
      </c>
      <c r="B224" t="e">
        <f>VLOOKUP(A224,'last classification'!A:B,2,0)</f>
        <v>#N/A</v>
      </c>
    </row>
    <row r="225" spans="1:2" x14ac:dyDescent="0.25">
      <c r="A225" s="28" t="s">
        <v>207</v>
      </c>
      <c r="B225" t="str">
        <f>VLOOKUP(A225,'last classification'!A:B,2,0)</f>
        <v xml:space="preserve"> NASSER FAISAL MOHAMD-ALI </v>
      </c>
    </row>
    <row r="226" spans="1:2" x14ac:dyDescent="0.25">
      <c r="A226" s="40" t="s">
        <v>208</v>
      </c>
      <c r="B226" t="e">
        <f>VLOOKUP(A226,'last classification'!A:B,2,0)</f>
        <v>#N/A</v>
      </c>
    </row>
    <row r="227" spans="1:2" x14ac:dyDescent="0.25">
      <c r="A227" s="28" t="s">
        <v>209</v>
      </c>
      <c r="B227" t="str">
        <f>VLOOKUP(A227,'last classification'!A:B,2,0)</f>
        <v>DAADOUSH MOHAMAD-AMMAR HAMZA</v>
      </c>
    </row>
    <row r="228" spans="1:2" x14ac:dyDescent="0.25">
      <c r="A228" s="40" t="s">
        <v>210</v>
      </c>
      <c r="B228" t="str">
        <f>VLOOKUP(A228,'last classification'!A:B,2,0)</f>
        <v>HOURIEH MAHER ABDEL-LATTIF</v>
      </c>
    </row>
    <row r="229" spans="1:2" x14ac:dyDescent="0.25">
      <c r="A229" s="28" t="s">
        <v>211</v>
      </c>
      <c r="B229" t="str">
        <f>VLOOKUP(A229,'last classification'!A:B,2,0)</f>
        <v>SHORA BROTHERS COMPANY</v>
      </c>
    </row>
    <row r="230" spans="1:2" x14ac:dyDescent="0.25">
      <c r="A230" s="40" t="s">
        <v>212</v>
      </c>
      <c r="B230" t="e">
        <f>VLOOKUP(A230,'last classification'!A:B,2,0)</f>
        <v>#N/A</v>
      </c>
    </row>
    <row r="231" spans="1:2" x14ac:dyDescent="0.25">
      <c r="A231" s="28" t="s">
        <v>213</v>
      </c>
      <c r="B231" t="str">
        <f>VLOOKUP(A231,'last classification'!A:B,2,0)</f>
        <v xml:space="preserve">SALEH AHMAD BAHJAT                  </v>
      </c>
    </row>
    <row r="232" spans="1:2" x14ac:dyDescent="0.25">
      <c r="A232" s="144" t="s">
        <v>33</v>
      </c>
      <c r="B232" t="str">
        <f>VLOOKUP(A232,'last classification'!A:B,2,0)</f>
        <v>BAHDE IVONNE YOUSSEF</v>
      </c>
    </row>
    <row r="233" spans="1:2" x14ac:dyDescent="0.25">
      <c r="A233" s="28" t="s">
        <v>214</v>
      </c>
      <c r="B233" t="e">
        <f>VLOOKUP(A233,'last classification'!A:B,2,0)</f>
        <v>#N/A</v>
      </c>
    </row>
    <row r="234" spans="1:2" x14ac:dyDescent="0.25">
      <c r="A234" s="144" t="s">
        <v>215</v>
      </c>
      <c r="B234" t="e">
        <f>VLOOKUP(A234,'last classification'!A:B,2,0)</f>
        <v>#N/A</v>
      </c>
    </row>
    <row r="235" spans="1:2" x14ac:dyDescent="0.25">
      <c r="A235" s="28" t="s">
        <v>216</v>
      </c>
      <c r="B235" t="e">
        <f>VLOOKUP(A235,'last classification'!A:B,2,0)</f>
        <v>#N/A</v>
      </c>
    </row>
    <row r="236" spans="1:2" x14ac:dyDescent="0.25">
      <c r="A236" s="40" t="s">
        <v>217</v>
      </c>
      <c r="B236" t="str">
        <f>VLOOKUP(A236,'last classification'!A:B,2,0)</f>
        <v>HAIDAR M.JALAL&amp;MAMDOUH&amp;M.ZAKARIA&amp;MHD</v>
      </c>
    </row>
    <row r="237" spans="1:2" x14ac:dyDescent="0.25">
      <c r="A237" s="28" t="s">
        <v>218</v>
      </c>
      <c r="B237" t="str">
        <f>VLOOKUP(A237,'last classification'!A:B,2,0)</f>
        <v>SYRIAN COMPANY FOR MEDICAL SERVICES</v>
      </c>
    </row>
    <row r="238" spans="1:2" x14ac:dyDescent="0.25">
      <c r="A238" s="40" t="s">
        <v>171</v>
      </c>
      <c r="B238" t="e">
        <f>VLOOKUP(A238,'last classification'!A:B,2,0)</f>
        <v>#N/A</v>
      </c>
    </row>
    <row r="239" spans="1:2" x14ac:dyDescent="0.25">
      <c r="A239" s="28" t="s">
        <v>219</v>
      </c>
      <c r="B239" t="e">
        <f>VLOOKUP(A239,'last classification'!A:B,2,0)</f>
        <v>#N/A</v>
      </c>
    </row>
    <row r="240" spans="1:2" x14ac:dyDescent="0.25">
      <c r="A240" s="40" t="s">
        <v>220</v>
      </c>
      <c r="B240" t="e">
        <f>VLOOKUP(A240,'last classification'!A:B,2,0)</f>
        <v>#N/A</v>
      </c>
    </row>
    <row r="241" spans="1:2" x14ac:dyDescent="0.25">
      <c r="A241" s="28" t="s">
        <v>221</v>
      </c>
      <c r="B241" t="e">
        <f>VLOOKUP(A241,'last classification'!A:B,2,0)</f>
        <v>#N/A</v>
      </c>
    </row>
    <row r="242" spans="1:2" x14ac:dyDescent="0.25">
      <c r="A242" s="139" t="s">
        <v>34</v>
      </c>
      <c r="B242" t="e">
        <f>VLOOKUP(A242,'last classification'!A:B,2,0)</f>
        <v>#N/A</v>
      </c>
    </row>
    <row r="243" spans="1:2" x14ac:dyDescent="0.25">
      <c r="A243" s="28" t="s">
        <v>222</v>
      </c>
      <c r="B243" t="str">
        <f>VLOOKUP(A243,'last classification'!A:B,2,0)</f>
        <v xml:space="preserve"> FARRA GHAITH NIZAR </v>
      </c>
    </row>
    <row r="244" spans="1:2" x14ac:dyDescent="0.25">
      <c r="A244" s="40" t="s">
        <v>223</v>
      </c>
      <c r="B244" t="str">
        <f>VLOOKUP(A244,'last classification'!A:B,2,0)</f>
        <v xml:space="preserve">NEBHAN RAMEZ HASSAN </v>
      </c>
    </row>
    <row r="245" spans="1:2" x14ac:dyDescent="0.25">
      <c r="A245" s="28" t="s">
        <v>35</v>
      </c>
      <c r="B245" t="str">
        <f>VLOOKUP(A245,'last classification'!A:B,2,0)</f>
        <v>RAMADAN ABOU-DARAA AND PARTNER</v>
      </c>
    </row>
    <row r="246" spans="1:2" x14ac:dyDescent="0.25">
      <c r="A246" s="40" t="s">
        <v>224</v>
      </c>
      <c r="B246" t="e">
        <f>VLOOKUP(A246,'last classification'!A:B,2,0)</f>
        <v>#N/A</v>
      </c>
    </row>
    <row r="247" spans="1:2" x14ac:dyDescent="0.25">
      <c r="A247" s="28" t="s">
        <v>225</v>
      </c>
      <c r="B247" t="e">
        <f>VLOOKUP(A247,'last classification'!A:B,2,0)</f>
        <v>#N/A</v>
      </c>
    </row>
    <row r="248" spans="1:2" x14ac:dyDescent="0.25">
      <c r="A248" s="40" t="s">
        <v>226</v>
      </c>
      <c r="B248" t="e">
        <f>VLOOKUP(A248,'last classification'!A:B,2,0)</f>
        <v>#N/A</v>
      </c>
    </row>
    <row r="249" spans="1:2" x14ac:dyDescent="0.25">
      <c r="A249" s="28" t="s">
        <v>227</v>
      </c>
      <c r="B249" t="str">
        <f>VLOOKUP(A249,'last classification'!A:B,2,0)</f>
        <v xml:space="preserve"> ABDUL-KARIM ALI YOUSSEF </v>
      </c>
    </row>
    <row r="250" spans="1:2" x14ac:dyDescent="0.25">
      <c r="A250" s="40" t="s">
        <v>228</v>
      </c>
      <c r="B250" t="e">
        <f>VLOOKUP(A250,'last classification'!A:B,2,0)</f>
        <v>#N/A</v>
      </c>
    </row>
    <row r="251" spans="1:2" x14ac:dyDescent="0.25">
      <c r="A251" s="28" t="s">
        <v>229</v>
      </c>
      <c r="B251" t="e">
        <f>VLOOKUP(A251,'last classification'!A:B,2,0)</f>
        <v>#N/A</v>
      </c>
    </row>
    <row r="252" spans="1:2" x14ac:dyDescent="0.25">
      <c r="A252" s="40" t="s">
        <v>36</v>
      </c>
      <c r="B252" t="str">
        <f>VLOOKUP(A252,'last classification'!A:B,2,0)</f>
        <v xml:space="preserve">SYRIAN ORTHODOX QAMISHLI WAKF </v>
      </c>
    </row>
    <row r="253" spans="1:2" x14ac:dyDescent="0.25">
      <c r="A253" s="28" t="s">
        <v>230</v>
      </c>
      <c r="B253" t="e">
        <f>VLOOKUP(A253,'last classification'!A:B,2,0)</f>
        <v>#N/A</v>
      </c>
    </row>
    <row r="254" spans="1:2" x14ac:dyDescent="0.25">
      <c r="A254" s="40" t="s">
        <v>231</v>
      </c>
      <c r="B254" t="e">
        <f>VLOOKUP(A254,'last classification'!A:B,2,0)</f>
        <v>#N/A</v>
      </c>
    </row>
    <row r="255" spans="1:2" x14ac:dyDescent="0.25">
      <c r="A255" s="28" t="s">
        <v>37</v>
      </c>
      <c r="B255" t="str">
        <f>VLOOKUP(A255,'last classification'!A:B,2,0)</f>
        <v xml:space="preserve">QUADRA SYRIA CO.LTD </v>
      </c>
    </row>
    <row r="256" spans="1:2" x14ac:dyDescent="0.25">
      <c r="A256" s="40" t="s">
        <v>232</v>
      </c>
      <c r="B256" t="e">
        <f>VLOOKUP(A256,'last classification'!A:B,2,0)</f>
        <v>#N/A</v>
      </c>
    </row>
    <row r="257" spans="1:2" x14ac:dyDescent="0.25">
      <c r="A257" s="138" t="s">
        <v>233</v>
      </c>
      <c r="B257" t="e">
        <f>VLOOKUP(A257,'last classification'!A:B,2,0)</f>
        <v>#N/A</v>
      </c>
    </row>
    <row r="258" spans="1:2" x14ac:dyDescent="0.25">
      <c r="A258" s="139" t="s">
        <v>234</v>
      </c>
      <c r="B258" t="str">
        <f>VLOOKUP(A258,'last classification'!A:B,2,0)</f>
        <v>SAFAR SOUHEL MICHEL</v>
      </c>
    </row>
    <row r="259" spans="1:2" x14ac:dyDescent="0.25">
      <c r="A259" s="145" t="s">
        <v>235</v>
      </c>
      <c r="B259" t="e">
        <f>VLOOKUP(A259,'last classification'!A:B,2,0)</f>
        <v>#N/A</v>
      </c>
    </row>
    <row r="260" spans="1:2" x14ac:dyDescent="0.25">
      <c r="A260" s="40" t="s">
        <v>38</v>
      </c>
      <c r="B260" t="e">
        <f>VLOOKUP(A260,'last classification'!A:B,2,0)</f>
        <v>#N/A</v>
      </c>
    </row>
    <row r="261" spans="1:2" x14ac:dyDescent="0.25">
      <c r="A261" s="28" t="s">
        <v>236</v>
      </c>
      <c r="B261" t="e">
        <f>VLOOKUP(A261,'last classification'!A:B,2,0)</f>
        <v>#N/A</v>
      </c>
    </row>
    <row r="262" spans="1:2" x14ac:dyDescent="0.25">
      <c r="A262" s="139" t="s">
        <v>39</v>
      </c>
      <c r="B262" t="str">
        <f>VLOOKUP(A262,'last classification'!A:B,2,0)</f>
        <v xml:space="preserve">AASSYEH PRIVET SCHOOL </v>
      </c>
    </row>
    <row r="263" spans="1:2" x14ac:dyDescent="0.25">
      <c r="A263" s="144" t="s">
        <v>237</v>
      </c>
      <c r="B263" t="str">
        <f>VLOOKUP(A263,'last classification'!A:B,2,0)</f>
        <v>SULAIMAN &amp; MOHAMAD HAMMOUD CO.</v>
      </c>
    </row>
    <row r="264" spans="1:2" x14ac:dyDescent="0.25">
      <c r="A264" s="40" t="s">
        <v>238</v>
      </c>
      <c r="B264" t="str">
        <f>VLOOKUP(A264,'last classification'!A:B,2,0)</f>
        <v xml:space="preserve">GHARZ-EDDIN NAZIH SALMAN </v>
      </c>
    </row>
    <row r="265" spans="1:2" x14ac:dyDescent="0.25">
      <c r="A265" s="28" t="s">
        <v>239</v>
      </c>
      <c r="B265" t="e">
        <f>VLOOKUP(A265,'last classification'!A:B,2,0)</f>
        <v>#N/A</v>
      </c>
    </row>
    <row r="266" spans="1:2" x14ac:dyDescent="0.25">
      <c r="A266" s="40" t="s">
        <v>240</v>
      </c>
      <c r="B266" t="str">
        <f>VLOOKUP(A266,'last classification'!A:B,2,0)</f>
        <v>MERSHED-RADWAN MOHAMAD MAHMOUD</v>
      </c>
    </row>
    <row r="267" spans="1:2" x14ac:dyDescent="0.25">
      <c r="A267" s="28" t="s">
        <v>241</v>
      </c>
      <c r="B267" t="e">
        <f>VLOOKUP(A267,'last classification'!A:B,2,0)</f>
        <v>#N/A</v>
      </c>
    </row>
    <row r="268" spans="1:2" x14ac:dyDescent="0.25">
      <c r="A268" s="40" t="s">
        <v>242</v>
      </c>
      <c r="B268" t="e">
        <f>VLOOKUP(A268,'last classification'!A:B,2,0)</f>
        <v>#N/A</v>
      </c>
    </row>
    <row r="269" spans="1:2" x14ac:dyDescent="0.25">
      <c r="A269" s="138" t="s">
        <v>243</v>
      </c>
      <c r="B269" t="str">
        <f>VLOOKUP(A269,'last classification'!A:B,2,0)</f>
        <v>HNOUSH ELIAS GEORGES</v>
      </c>
    </row>
    <row r="270" spans="1:2" x14ac:dyDescent="0.25">
      <c r="A270" s="40" t="s">
        <v>244</v>
      </c>
      <c r="B270" t="e">
        <f>VLOOKUP(A270,'last classification'!A:B,2,0)</f>
        <v>#N/A</v>
      </c>
    </row>
    <row r="271" spans="1:2" x14ac:dyDescent="0.25">
      <c r="A271" s="28" t="s">
        <v>40</v>
      </c>
      <c r="B271" t="e">
        <f>VLOOKUP(A271,'last classification'!A:B,2,0)</f>
        <v>#N/A</v>
      </c>
    </row>
    <row r="272" spans="1:2" x14ac:dyDescent="0.25">
      <c r="A272" s="40" t="s">
        <v>245</v>
      </c>
      <c r="B272" t="e">
        <f>VLOOKUP(A272,'last classification'!A:B,2,0)</f>
        <v>#N/A</v>
      </c>
    </row>
    <row r="273" spans="1:2" x14ac:dyDescent="0.25">
      <c r="A273" s="28" t="s">
        <v>246</v>
      </c>
      <c r="B273" t="e">
        <f>VLOOKUP(A273,'last classification'!A:B,2,0)</f>
        <v>#N/A</v>
      </c>
    </row>
    <row r="274" spans="1:2" x14ac:dyDescent="0.25">
      <c r="A274" s="40" t="s">
        <v>247</v>
      </c>
      <c r="B274" t="e">
        <f>VLOOKUP(A274,'last classification'!A:B,2,0)</f>
        <v>#N/A</v>
      </c>
    </row>
    <row r="275" spans="1:2" x14ac:dyDescent="0.25">
      <c r="A275" s="28" t="s">
        <v>248</v>
      </c>
      <c r="B275" t="e">
        <f>VLOOKUP(A275,'last classification'!A:B,2,0)</f>
        <v>#N/A</v>
      </c>
    </row>
    <row r="276" spans="1:2" x14ac:dyDescent="0.25">
      <c r="A276" s="40" t="s">
        <v>249</v>
      </c>
      <c r="B276" t="e">
        <f>VLOOKUP(A276,'last classification'!A:B,2,0)</f>
        <v>#N/A</v>
      </c>
    </row>
    <row r="277" spans="1:2" x14ac:dyDescent="0.25">
      <c r="A277" s="28" t="s">
        <v>250</v>
      </c>
      <c r="B277" t="e">
        <f>VLOOKUP(A277,'last classification'!A:B,2,0)</f>
        <v>#N/A</v>
      </c>
    </row>
    <row r="278" spans="1:2" x14ac:dyDescent="0.25">
      <c r="A278" s="40" t="s">
        <v>251</v>
      </c>
      <c r="B278" t="str">
        <f>VLOOKUP(A278,'last classification'!A:B,2,0)</f>
        <v xml:space="preserve">EKRAYEM UNITED COMPANY </v>
      </c>
    </row>
    <row r="279" spans="1:2" x14ac:dyDescent="0.25">
      <c r="A279" s="28" t="s">
        <v>41</v>
      </c>
      <c r="B279" t="str">
        <f>VLOOKUP(A279,'last classification'!A:B,2,0)</f>
        <v>SHAER RANA SAYYAH</v>
      </c>
    </row>
    <row r="280" spans="1:2" x14ac:dyDescent="0.25">
      <c r="A280" s="40" t="s">
        <v>42</v>
      </c>
      <c r="B280" t="e">
        <f>VLOOKUP(A280,'last classification'!A:B,2,0)</f>
        <v>#N/A</v>
      </c>
    </row>
    <row r="281" spans="1:2" x14ac:dyDescent="0.25">
      <c r="A281" s="28" t="s">
        <v>252</v>
      </c>
      <c r="B281" t="str">
        <f>VLOOKUP(A281,'last classification'!A:B,2,0)</f>
        <v xml:space="preserve">SALAH-ALHENNAWI WATHEK FADLLALA  </v>
      </c>
    </row>
    <row r="282" spans="1:2" x14ac:dyDescent="0.25">
      <c r="A282" s="40" t="s">
        <v>253</v>
      </c>
      <c r="B282" t="str">
        <f>VLOOKUP(A282,'last classification'!A:B,2,0)</f>
        <v>BITTAR PHILIPPE ROBERT</v>
      </c>
    </row>
    <row r="283" spans="1:2" x14ac:dyDescent="0.25">
      <c r="A283" s="28" t="s">
        <v>254</v>
      </c>
      <c r="B283" t="str">
        <f>VLOOKUP(A283,'last classification'!A:B,2,0)</f>
        <v xml:space="preserve">KASEM ADEEB DAMEN </v>
      </c>
    </row>
    <row r="284" spans="1:2" x14ac:dyDescent="0.25">
      <c r="A284" s="40" t="s">
        <v>255</v>
      </c>
      <c r="B284" t="e">
        <f>VLOOKUP(A284,'last classification'!A:B,2,0)</f>
        <v>#N/A</v>
      </c>
    </row>
    <row r="285" spans="1:2" x14ac:dyDescent="0.25">
      <c r="A285" s="28" t="s">
        <v>256</v>
      </c>
      <c r="B285" t="str">
        <f>VLOOKUP(A285,'last classification'!A:B,2,0)</f>
        <v>MOUMARI BASSAM MAMDOUH</v>
      </c>
    </row>
    <row r="286" spans="1:2" x14ac:dyDescent="0.25">
      <c r="A286" s="40" t="s">
        <v>43</v>
      </c>
      <c r="B286" t="str">
        <f>VLOOKUP(A286,'last classification'!A:B,2,0)</f>
        <v>MANSOUR AMER TUAMA</v>
      </c>
    </row>
    <row r="287" spans="1:2" x14ac:dyDescent="0.25">
      <c r="A287" s="28" t="s">
        <v>44</v>
      </c>
      <c r="B287" t="str">
        <f>VLOOKUP(A287,'last classification'!A:B,2,0)</f>
        <v>DATA CONSULT SYRIA LLC.</v>
      </c>
    </row>
    <row r="288" spans="1:2" x14ac:dyDescent="0.25">
      <c r="A288" s="40" t="s">
        <v>257</v>
      </c>
      <c r="B288" t="e">
        <f>VLOOKUP(A288,'last classification'!A:B,2,0)</f>
        <v>#N/A</v>
      </c>
    </row>
    <row r="289" spans="1:2" x14ac:dyDescent="0.25">
      <c r="A289" s="28" t="s">
        <v>258</v>
      </c>
      <c r="B289" t="e">
        <f>VLOOKUP(A289,'last classification'!A:B,2,0)</f>
        <v>#N/A</v>
      </c>
    </row>
    <row r="290" spans="1:2" x14ac:dyDescent="0.25">
      <c r="A290" s="40" t="s">
        <v>259</v>
      </c>
      <c r="B290" t="e">
        <f>VLOOKUP(A290,'last classification'!A:B,2,0)</f>
        <v>#N/A</v>
      </c>
    </row>
    <row r="291" spans="1:2" x14ac:dyDescent="0.25">
      <c r="A291" s="28" t="s">
        <v>260</v>
      </c>
      <c r="B291" t="e">
        <f>VLOOKUP(A291,'last classification'!A:B,2,0)</f>
        <v>#N/A</v>
      </c>
    </row>
    <row r="292" spans="1:2" x14ac:dyDescent="0.25">
      <c r="A292" s="40" t="s">
        <v>261</v>
      </c>
      <c r="B292" t="str">
        <f>VLOOKUP(A292,'last classification'!A:B,2,0)</f>
        <v xml:space="preserve">ZWAIN AZAR MOHAMAD                  </v>
      </c>
    </row>
    <row r="293" spans="1:2" x14ac:dyDescent="0.25">
      <c r="A293" s="28" t="s">
        <v>262</v>
      </c>
      <c r="B293" t="str">
        <f>VLOOKUP(A293,'last classification'!A:B,2,0)</f>
        <v>MULLA HUMAM HASHEM</v>
      </c>
    </row>
    <row r="294" spans="1:2" x14ac:dyDescent="0.25">
      <c r="A294" s="40" t="s">
        <v>263</v>
      </c>
      <c r="B294" t="e">
        <f>VLOOKUP(A294,'last classification'!A:B,2,0)</f>
        <v>#N/A</v>
      </c>
    </row>
    <row r="295" spans="1:2" x14ac:dyDescent="0.25">
      <c r="A295" s="28" t="s">
        <v>264</v>
      </c>
      <c r="B295" t="str">
        <f>VLOOKUP(A295,'last classification'!A:B,2,0)</f>
        <v xml:space="preserve">TECHNO PACK LIMITED LIABILITY CO. </v>
      </c>
    </row>
    <row r="296" spans="1:2" x14ac:dyDescent="0.25">
      <c r="A296" s="40" t="s">
        <v>265</v>
      </c>
      <c r="B296" t="e">
        <f>VLOOKUP(A296,'last classification'!A:B,2,0)</f>
        <v>#N/A</v>
      </c>
    </row>
    <row r="297" spans="1:2" x14ac:dyDescent="0.25">
      <c r="A297" s="28" t="s">
        <v>266</v>
      </c>
      <c r="B297" t="e">
        <f>VLOOKUP(A297,'last classification'!A:B,2,0)</f>
        <v>#N/A</v>
      </c>
    </row>
    <row r="298" spans="1:2" x14ac:dyDescent="0.25">
      <c r="A298" s="40" t="s">
        <v>267</v>
      </c>
      <c r="B298" t="str">
        <f>VLOOKUP(A298,'last classification'!A:B,2,0)</f>
        <v>GEORGE&amp;BETROS&amp;GHASTON&amp;FERAS JERJOS</v>
      </c>
    </row>
    <row r="299" spans="1:2" x14ac:dyDescent="0.25">
      <c r="A299" s="138" t="s">
        <v>268</v>
      </c>
      <c r="B299" t="e">
        <f>VLOOKUP(A299,'last classification'!A:B,2,0)</f>
        <v>#N/A</v>
      </c>
    </row>
    <row r="300" spans="1:2" x14ac:dyDescent="0.25">
      <c r="A300" s="40" t="s">
        <v>269</v>
      </c>
      <c r="B300" t="str">
        <f>VLOOKUP(A300,'last classification'!A:B,2,0)</f>
        <v xml:space="preserve">SAEB MOHAMAD TAWFIK&amp;SAEB MILAD TAWFK </v>
      </c>
    </row>
    <row r="301" spans="1:2" x14ac:dyDescent="0.25">
      <c r="A301" s="28" t="s">
        <v>45</v>
      </c>
      <c r="B301" t="e">
        <f>VLOOKUP(A301,'last classification'!A:B,2,0)</f>
        <v>#N/A</v>
      </c>
    </row>
    <row r="302" spans="1:2" x14ac:dyDescent="0.25">
      <c r="A302" s="40" t="s">
        <v>46</v>
      </c>
      <c r="B302" t="str">
        <f>VLOOKUP(A302,'last classification'!A:B,2,0)</f>
        <v>RANIA COMPANY LLC</v>
      </c>
    </row>
    <row r="303" spans="1:2" x14ac:dyDescent="0.25">
      <c r="A303" s="28" t="s">
        <v>270</v>
      </c>
      <c r="B303" t="str">
        <f>VLOOKUP(A303,'last classification'!A:B,2,0)</f>
        <v xml:space="preserve">SULIEMAN AZZAM MOHAMAD </v>
      </c>
    </row>
    <row r="304" spans="1:2" x14ac:dyDescent="0.25">
      <c r="A304" s="40" t="s">
        <v>271</v>
      </c>
      <c r="B304" t="e">
        <f>VLOOKUP(A304,'last classification'!A:B,2,0)</f>
        <v>#N/A</v>
      </c>
    </row>
    <row r="305" spans="1:2" x14ac:dyDescent="0.25">
      <c r="A305" s="28" t="s">
        <v>272</v>
      </c>
      <c r="B305" t="str">
        <f>VLOOKUP(A305,'last classification'!A:B,2,0)</f>
        <v xml:space="preserve"> HADDAD NABIL HANI  </v>
      </c>
    </row>
    <row r="306" spans="1:2" x14ac:dyDescent="0.25">
      <c r="A306" s="40" t="s">
        <v>273</v>
      </c>
      <c r="B306" t="e">
        <f>VLOOKUP(A306,'last classification'!A:B,2,0)</f>
        <v>#N/A</v>
      </c>
    </row>
    <row r="307" spans="1:2" x14ac:dyDescent="0.25">
      <c r="A307" s="28" t="s">
        <v>168</v>
      </c>
      <c r="B307" t="e">
        <f>VLOOKUP(A307,'last classification'!A:B,2,0)</f>
        <v>#N/A</v>
      </c>
    </row>
    <row r="308" spans="1:2" x14ac:dyDescent="0.25">
      <c r="A308" s="40" t="s">
        <v>172</v>
      </c>
      <c r="B308" t="e">
        <f>VLOOKUP(A308,'last classification'!A:B,2,0)</f>
        <v>#N/A</v>
      </c>
    </row>
    <row r="309" spans="1:2" x14ac:dyDescent="0.25">
      <c r="A309" s="28" t="s">
        <v>274</v>
      </c>
      <c r="B309" t="e">
        <f>VLOOKUP(A309,'last classification'!A:B,2,0)</f>
        <v>#N/A</v>
      </c>
    </row>
    <row r="310" spans="1:2" x14ac:dyDescent="0.25">
      <c r="A310" s="40" t="s">
        <v>275</v>
      </c>
      <c r="B310" t="str">
        <f>VLOOKUP(A310,'last classification'!A:B,2,0)</f>
        <v>SAMA PHARMA CO.</v>
      </c>
    </row>
    <row r="311" spans="1:2" x14ac:dyDescent="0.25">
      <c r="A311" s="28" t="s">
        <v>276</v>
      </c>
      <c r="B311" t="e">
        <f>VLOOKUP(A311,'last classification'!A:B,2,0)</f>
        <v>#N/A</v>
      </c>
    </row>
    <row r="312" spans="1:2" x14ac:dyDescent="0.25">
      <c r="A312" s="40" t="s">
        <v>277</v>
      </c>
      <c r="B312" t="e">
        <f>VLOOKUP(A312,'last classification'!A:B,2,0)</f>
        <v>#N/A</v>
      </c>
    </row>
    <row r="313" spans="1:2" x14ac:dyDescent="0.25">
      <c r="A313" s="28" t="s">
        <v>278</v>
      </c>
      <c r="B313" t="e">
        <f>VLOOKUP(A313,'last classification'!A:B,2,0)</f>
        <v>#N/A</v>
      </c>
    </row>
    <row r="314" spans="1:2" x14ac:dyDescent="0.25">
      <c r="A314" s="139" t="s">
        <v>47</v>
      </c>
      <c r="B314" t="e">
        <f>VLOOKUP(A314,'last classification'!A:B,2,0)</f>
        <v>#N/A</v>
      </c>
    </row>
    <row r="315" spans="1:2" x14ac:dyDescent="0.25">
      <c r="A315" s="28" t="s">
        <v>279</v>
      </c>
      <c r="B315" t="e">
        <f>VLOOKUP(A315,'last classification'!A:B,2,0)</f>
        <v>#N/A</v>
      </c>
    </row>
    <row r="316" spans="1:2" x14ac:dyDescent="0.25">
      <c r="A316" s="40" t="s">
        <v>280</v>
      </c>
      <c r="B316" t="str">
        <f>VLOOKUP(A316,'last classification'!A:B,2,0)</f>
        <v xml:space="preserve">MAJED S.JODIEH&amp;MANSOR SH.RISHANI CO. </v>
      </c>
    </row>
    <row r="317" spans="1:2" x14ac:dyDescent="0.25">
      <c r="A317" s="28" t="s">
        <v>281</v>
      </c>
      <c r="B317" t="e">
        <f>VLOOKUP(A317,'last classification'!A:B,2,0)</f>
        <v>#N/A</v>
      </c>
    </row>
    <row r="318" spans="1:2" x14ac:dyDescent="0.25">
      <c r="A318" s="40" t="s">
        <v>48</v>
      </c>
      <c r="B318" t="str">
        <f>VLOOKUP(A318,'last classification'!A:B,2,0)</f>
        <v xml:space="preserve">JABRI TRADING LLC. </v>
      </c>
    </row>
    <row r="319" spans="1:2" x14ac:dyDescent="0.25">
      <c r="A319" s="28" t="s">
        <v>282</v>
      </c>
      <c r="B319" t="e">
        <f>VLOOKUP(A319,'last classification'!A:B,2,0)</f>
        <v>#N/A</v>
      </c>
    </row>
    <row r="320" spans="1:2" x14ac:dyDescent="0.25">
      <c r="A320" s="40" t="s">
        <v>283</v>
      </c>
      <c r="B320" t="e">
        <f>VLOOKUP(A320,'last classification'!A:B,2,0)</f>
        <v>#N/A</v>
      </c>
    </row>
    <row r="321" spans="1:2" x14ac:dyDescent="0.25">
      <c r="A321" s="144" t="s">
        <v>284</v>
      </c>
      <c r="B321" t="e">
        <f>VLOOKUP(A321,'last classification'!A:B,2,0)</f>
        <v>#N/A</v>
      </c>
    </row>
    <row r="322" spans="1:2" x14ac:dyDescent="0.25">
      <c r="A322" s="40" t="s">
        <v>285</v>
      </c>
      <c r="B322" t="e">
        <f>VLOOKUP(A322,'last classification'!A:B,2,0)</f>
        <v>#N/A</v>
      </c>
    </row>
    <row r="323" spans="1:2" x14ac:dyDescent="0.25">
      <c r="A323" s="28" t="s">
        <v>286</v>
      </c>
      <c r="B323" t="str">
        <f>VLOOKUP(A323,'last classification'!A:B,2,0)</f>
        <v xml:space="preserve">ABO-ALI KENAN MAHMOUD  </v>
      </c>
    </row>
    <row r="324" spans="1:2" x14ac:dyDescent="0.25">
      <c r="A324" s="40" t="s">
        <v>156</v>
      </c>
      <c r="B324" t="e">
        <f>VLOOKUP(A324,'last classification'!A:B,2,0)</f>
        <v>#N/A</v>
      </c>
    </row>
    <row r="325" spans="1:2" x14ac:dyDescent="0.25">
      <c r="A325" s="28" t="s">
        <v>287</v>
      </c>
      <c r="B325" t="str">
        <f>VLOOKUP(A325,'last classification'!A:B,2,0)</f>
        <v xml:space="preserve"> SALEH AMJAD SALIM   </v>
      </c>
    </row>
    <row r="326" spans="1:2" x14ac:dyDescent="0.25">
      <c r="A326" s="40" t="s">
        <v>288</v>
      </c>
      <c r="B326" t="e">
        <f>VLOOKUP(A326,'last classification'!A:B,2,0)</f>
        <v>#N/A</v>
      </c>
    </row>
    <row r="327" spans="1:2" x14ac:dyDescent="0.25">
      <c r="A327" s="28" t="s">
        <v>289</v>
      </c>
      <c r="B327" t="e">
        <f>VLOOKUP(A327,'last classification'!A:B,2,0)</f>
        <v>#N/A</v>
      </c>
    </row>
    <row r="328" spans="1:2" x14ac:dyDescent="0.25">
      <c r="A328" s="40" t="s">
        <v>148</v>
      </c>
      <c r="B328" t="e">
        <f>VLOOKUP(A328,'last classification'!A:B,2,0)</f>
        <v>#N/A</v>
      </c>
    </row>
    <row r="329" spans="1:2" x14ac:dyDescent="0.25">
      <c r="A329" s="28" t="s">
        <v>166</v>
      </c>
      <c r="B329" t="e">
        <f>VLOOKUP(A329,'last classification'!A:B,2,0)</f>
        <v>#N/A</v>
      </c>
    </row>
    <row r="330" spans="1:2" x14ac:dyDescent="0.25">
      <c r="A330" s="40" t="s">
        <v>290</v>
      </c>
      <c r="B330" t="e">
        <f>VLOOKUP(A330,'last classification'!A:B,2,0)</f>
        <v>#N/A</v>
      </c>
    </row>
    <row r="331" spans="1:2" x14ac:dyDescent="0.25">
      <c r="A331" s="28" t="s">
        <v>291</v>
      </c>
      <c r="B331" t="e">
        <f>VLOOKUP(A331,'last classification'!A:B,2,0)</f>
        <v>#N/A</v>
      </c>
    </row>
    <row r="332" spans="1:2" x14ac:dyDescent="0.25">
      <c r="A332" s="40" t="s">
        <v>292</v>
      </c>
      <c r="B332" t="e">
        <f>VLOOKUP(A332,'last classification'!A:B,2,0)</f>
        <v>#N/A</v>
      </c>
    </row>
    <row r="333" spans="1:2" x14ac:dyDescent="0.25">
      <c r="A333" s="28" t="s">
        <v>293</v>
      </c>
      <c r="B333" t="e">
        <f>VLOOKUP(A333,'last classification'!A:B,2,0)</f>
        <v>#N/A</v>
      </c>
    </row>
    <row r="334" spans="1:2" x14ac:dyDescent="0.25">
      <c r="A334" s="40" t="s">
        <v>49</v>
      </c>
      <c r="B334" t="str">
        <f>VLOOKUP(A334,'last classification'!A:B,2,0)</f>
        <v xml:space="preserve">MAWYA FOR TOURISM INVESTMENTS L.L.C, </v>
      </c>
    </row>
    <row r="335" spans="1:2" x14ac:dyDescent="0.25">
      <c r="A335" s="28" t="s">
        <v>294</v>
      </c>
      <c r="B335" t="e">
        <f>VLOOKUP(A335,'last classification'!A:B,2,0)</f>
        <v>#N/A</v>
      </c>
    </row>
    <row r="336" spans="1:2" x14ac:dyDescent="0.25">
      <c r="A336" s="40" t="s">
        <v>295</v>
      </c>
      <c r="B336" t="e">
        <f>VLOOKUP(A336,'last classification'!A:B,2,0)</f>
        <v>#N/A</v>
      </c>
    </row>
    <row r="337" spans="1:2" x14ac:dyDescent="0.25">
      <c r="A337" s="28" t="s">
        <v>296</v>
      </c>
      <c r="B337" t="e">
        <f>VLOOKUP(A337,'last classification'!A:B,2,0)</f>
        <v>#N/A</v>
      </c>
    </row>
    <row r="338" spans="1:2" x14ac:dyDescent="0.25">
      <c r="A338" s="40" t="s">
        <v>50</v>
      </c>
      <c r="B338" t="str">
        <f>VLOOKUP(A338,'last classification'!A:B,2,0)</f>
        <v>JODIH ATEF SLIMAN &amp; AMER ARKAN HESNI</v>
      </c>
    </row>
    <row r="339" spans="1:2" x14ac:dyDescent="0.25">
      <c r="A339" s="28" t="s">
        <v>297</v>
      </c>
      <c r="B339" t="e">
        <f>VLOOKUP(A339,'last classification'!A:B,2,0)</f>
        <v>#N/A</v>
      </c>
    </row>
    <row r="340" spans="1:2" x14ac:dyDescent="0.25">
      <c r="A340" s="40" t="s">
        <v>298</v>
      </c>
      <c r="B340" t="str">
        <f>VLOOKUP(A340,'last classification'!A:B,2,0)</f>
        <v>RABIE MOHAMAD MAHMOUD</v>
      </c>
    </row>
    <row r="341" spans="1:2" x14ac:dyDescent="0.25">
      <c r="A341" s="138" t="s">
        <v>299</v>
      </c>
      <c r="B341" t="e">
        <f>VLOOKUP(A341,'last classification'!A:B,2,0)</f>
        <v>#N/A</v>
      </c>
    </row>
    <row r="342" spans="1:2" x14ac:dyDescent="0.25">
      <c r="A342" s="40" t="s">
        <v>149</v>
      </c>
      <c r="B342" t="e">
        <f>VLOOKUP(A342,'last classification'!A:B,2,0)</f>
        <v>#N/A</v>
      </c>
    </row>
    <row r="343" spans="1:2" x14ac:dyDescent="0.25">
      <c r="A343" s="28" t="s">
        <v>300</v>
      </c>
      <c r="B343" t="str">
        <f>VLOOKUP(A343,'last classification'!A:B,2,0)</f>
        <v>ISMAIL HAITHAM &amp; ISMAIL AYMAN</v>
      </c>
    </row>
    <row r="344" spans="1:2" x14ac:dyDescent="0.25">
      <c r="A344" s="40" t="s">
        <v>301</v>
      </c>
      <c r="B344" t="str">
        <f>VLOOKUP(A344,'last classification'!A:B,2,0)</f>
        <v>GERGI &amp; ZIAD &amp; IHAB JAAFAR COMPANY</v>
      </c>
    </row>
  </sheetData>
  <autoFilter ref="A1:B1"/>
  <conditionalFormatting sqref="A171:A200">
    <cfRule type="duplicateValues" dxfId="4" priority="4"/>
    <cfRule type="duplicateValues" dxfId="3" priority="5"/>
  </conditionalFormatting>
  <conditionalFormatting sqref="A1 A171:A1048576">
    <cfRule type="duplicateValues" dxfId="2" priority="3"/>
  </conditionalFormatting>
  <conditionalFormatting sqref="A2:A170">
    <cfRule type="expression" dxfId="1" priority="2">
      <formula>AND($K2="Yes",$E2&gt;30)</formula>
    </cfRule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Classification </vt:lpstr>
      <vt:lpstr>covenant</vt:lpstr>
      <vt:lpstr>OD_Turnover </vt:lpstr>
      <vt:lpstr>Sheet1</vt:lpstr>
      <vt:lpstr>Worst Case</vt:lpstr>
      <vt:lpstr>Credit Expiration</vt:lpstr>
      <vt:lpstr>fs</vt:lpstr>
      <vt:lpstr>CDR</vt:lpstr>
      <vt:lpstr>SICR</vt:lpstr>
      <vt:lpstr>follow up</vt:lpstr>
      <vt:lpstr>Groups</vt:lpstr>
      <vt:lpstr>Pivot Groups</vt:lpstr>
      <vt:lpstr>last classification</vt:lpstr>
      <vt:lpstr>6 sigma</vt:lpstr>
      <vt:lpstr>Special Cases</vt:lpstr>
      <vt:lpstr>Rescheduling</vt:lpstr>
      <vt:lpstr>Restructuring</vt:lpstr>
      <vt:lpstr>closed Facilities</vt:lpstr>
      <vt:lpstr>'last classification'!Acc</vt:lpstr>
      <vt:lpstr>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2049-01-18T07:06:34Z</dcterms:modified>
</cp:coreProperties>
</file>